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0" windowWidth="15480" windowHeight="11640" activeTab="0"/>
  </bookViews>
  <sheets>
    <sheet name="Budget Template" sheetId="1" r:id="rId1"/>
    <sheet name="MURI Format" sheetId="2" r:id="rId2"/>
    <sheet name="Cost Sharing Breakdown" sheetId="3" r:id="rId3"/>
  </sheets>
  <definedNames>
    <definedName name="_xlnm.Print_Area" localSheetId="0">'Budget Template'!$A$1:$S$95</definedName>
    <definedName name="_xlnm.Print_Area" localSheetId="2">'Cost Sharing Breakdown'!$A$1:$M$51</definedName>
    <definedName name="_xlnm.Print_Area" localSheetId="1">'MURI Format'!$A$1:$AA$88</definedName>
  </definedNames>
  <calcPr calcMode="manual" fullCalcOnLoad="1"/>
</workbook>
</file>

<file path=xl/comments1.xml><?xml version="1.0" encoding="utf-8"?>
<comments xmlns="http://schemas.openxmlformats.org/spreadsheetml/2006/main">
  <authors>
    <author>Mike Paszkeiwicz</author>
    <author>Elton Howard</author>
  </authors>
  <commentList>
    <comment ref="E15" authorId="0">
      <text>
        <r>
          <rPr>
            <sz val="8"/>
            <rFont val="Tahoma"/>
            <family val="2"/>
          </rPr>
          <t>Must be adjusted to 12 month salary to work (if 9-month divide by .75)</t>
        </r>
      </text>
    </comment>
    <comment ref="B21" authorId="1">
      <text>
        <r>
          <rPr>
            <b/>
            <sz val="8"/>
            <rFont val="Tahoma"/>
            <family val="2"/>
          </rPr>
          <t>Elton Howard:</t>
        </r>
        <r>
          <rPr>
            <sz val="8"/>
            <rFont val="Tahoma"/>
            <family val="2"/>
          </rPr>
          <t xml:space="preserve">
To add additional rows, copy the last row and use "Insert Copied Cell" feature.</t>
        </r>
      </text>
    </comment>
    <comment ref="B27" authorId="1">
      <text>
        <r>
          <rPr>
            <b/>
            <sz val="8"/>
            <rFont val="Tahoma"/>
            <family val="2"/>
          </rPr>
          <t>Elton Howard:</t>
        </r>
        <r>
          <rPr>
            <sz val="8"/>
            <rFont val="Tahoma"/>
            <family val="2"/>
          </rPr>
          <t xml:space="preserve">
To add additional rows, copy the last row and use "Insert Copied Cell" feature.</t>
        </r>
      </text>
    </comment>
    <comment ref="C61" authorId="1">
      <text>
        <r>
          <rPr>
            <b/>
            <sz val="8"/>
            <rFont val="Tahoma"/>
            <family val="2"/>
          </rPr>
          <t>Elton Howard:</t>
        </r>
        <r>
          <rPr>
            <sz val="8"/>
            <rFont val="Tahoma"/>
            <family val="2"/>
          </rPr>
          <t xml:space="preserve">
To add additional rows, copy the last row and use "Insert Copied Cell" feature.</t>
        </r>
      </text>
    </comment>
    <comment ref="C69" authorId="1">
      <text>
        <r>
          <rPr>
            <b/>
            <sz val="8"/>
            <rFont val="Tahoma"/>
            <family val="2"/>
          </rPr>
          <t>Elton Howard:</t>
        </r>
        <r>
          <rPr>
            <sz val="8"/>
            <rFont val="Tahoma"/>
            <family val="2"/>
          </rPr>
          <t xml:space="preserve">
To add additional rows, copy the last row and use "Insert Copied Cell" feature.</t>
        </r>
      </text>
    </comment>
  </commentList>
</comments>
</file>

<file path=xl/comments2.xml><?xml version="1.0" encoding="utf-8"?>
<comments xmlns="http://schemas.openxmlformats.org/spreadsheetml/2006/main">
  <authors>
    <author>Elton Howard</author>
    <author>Mike Paszkeiwicz</author>
  </authors>
  <commentList>
    <comment ref="I14" authorId="0">
      <text>
        <r>
          <rPr>
            <b/>
            <sz val="8"/>
            <rFont val="Tahoma"/>
            <family val="2"/>
          </rPr>
          <t>Elton Howard:</t>
        </r>
        <r>
          <rPr>
            <sz val="8"/>
            <rFont val="Tahoma"/>
            <family val="2"/>
          </rPr>
          <t xml:space="preserve">
Insert MURI factor from MURI proposal instructions.</t>
        </r>
      </text>
    </comment>
    <comment ref="O14" authorId="0">
      <text>
        <r>
          <rPr>
            <b/>
            <sz val="8"/>
            <rFont val="Tahoma"/>
            <family val="2"/>
          </rPr>
          <t>Elton Howard:</t>
        </r>
        <r>
          <rPr>
            <sz val="8"/>
            <rFont val="Tahoma"/>
            <family val="2"/>
          </rPr>
          <t xml:space="preserve">
Insert MURI factor from MURI proposal instructions.</t>
        </r>
      </text>
    </comment>
    <comment ref="E16" authorId="1">
      <text>
        <r>
          <rPr>
            <sz val="8"/>
            <rFont val="Tahoma"/>
            <family val="2"/>
          </rPr>
          <t>Must be adjusted to 12 month salary to work (if 9-month divide by .75)</t>
        </r>
      </text>
    </comment>
    <comment ref="S14" authorId="0">
      <text>
        <r>
          <rPr>
            <b/>
            <sz val="8"/>
            <rFont val="Tahoma"/>
            <family val="2"/>
          </rPr>
          <t>Elton Howard:</t>
        </r>
        <r>
          <rPr>
            <sz val="8"/>
            <rFont val="Tahoma"/>
            <family val="2"/>
          </rPr>
          <t xml:space="preserve">
Insert MURI factor from MURI proposal instructions.</t>
        </r>
      </text>
    </comment>
    <comment ref="W14" authorId="0">
      <text>
        <r>
          <rPr>
            <b/>
            <sz val="8"/>
            <rFont val="Tahoma"/>
            <family val="2"/>
          </rPr>
          <t>Elton Howard:</t>
        </r>
        <r>
          <rPr>
            <sz val="8"/>
            <rFont val="Tahoma"/>
            <family val="2"/>
          </rPr>
          <t xml:space="preserve">
Insert MURI factor from MURI proposal instructions.</t>
        </r>
      </text>
    </comment>
    <comment ref="B21" authorId="0">
      <text>
        <r>
          <rPr>
            <b/>
            <sz val="8"/>
            <rFont val="Tahoma"/>
            <family val="2"/>
          </rPr>
          <t>Elton Howard:</t>
        </r>
        <r>
          <rPr>
            <sz val="8"/>
            <rFont val="Tahoma"/>
            <family val="2"/>
          </rPr>
          <t xml:space="preserve">
To add additional rows, copy the last row and use "Insert Copied Cell" feature.</t>
        </r>
      </text>
    </comment>
    <comment ref="B27" authorId="0">
      <text>
        <r>
          <rPr>
            <b/>
            <sz val="8"/>
            <rFont val="Tahoma"/>
            <family val="2"/>
          </rPr>
          <t>Elton Howard:</t>
        </r>
        <r>
          <rPr>
            <sz val="8"/>
            <rFont val="Tahoma"/>
            <family val="2"/>
          </rPr>
          <t xml:space="preserve">
To add additional rows, copy the last row and use "Insert Copied Cell" feature.</t>
        </r>
      </text>
    </comment>
    <comment ref="C61" authorId="0">
      <text>
        <r>
          <rPr>
            <b/>
            <sz val="8"/>
            <rFont val="Tahoma"/>
            <family val="2"/>
          </rPr>
          <t>Elton Howard:</t>
        </r>
        <r>
          <rPr>
            <sz val="8"/>
            <rFont val="Tahoma"/>
            <family val="2"/>
          </rPr>
          <t xml:space="preserve">
To add additional rows, copy the last row and use "Insert Copied Cell" feature.</t>
        </r>
      </text>
    </comment>
  </commentList>
</comments>
</file>

<file path=xl/sharedStrings.xml><?xml version="1.0" encoding="utf-8"?>
<sst xmlns="http://schemas.openxmlformats.org/spreadsheetml/2006/main" count="206" uniqueCount="103">
  <si>
    <t>Total</t>
  </si>
  <si>
    <t>Salary</t>
  </si>
  <si>
    <t>Benefits</t>
  </si>
  <si>
    <t>Communication costs</t>
  </si>
  <si>
    <t>Equipment</t>
  </si>
  <si>
    <t>Publications</t>
  </si>
  <si>
    <t>Supplies/Materials/Books</t>
  </si>
  <si>
    <t>Technical Staff</t>
  </si>
  <si>
    <t>Clerical Staff</t>
  </si>
  <si>
    <t>Faculty</t>
  </si>
  <si>
    <t>Fringe Benefits</t>
  </si>
  <si>
    <t>Staff</t>
  </si>
  <si>
    <t>Escalation Rates</t>
  </si>
  <si>
    <t>Funding Agency:</t>
  </si>
  <si>
    <t>Title:</t>
  </si>
  <si>
    <t>Time Period:</t>
  </si>
  <si>
    <t>to</t>
  </si>
  <si>
    <t>Travel</t>
  </si>
  <si>
    <t>Domestic</t>
  </si>
  <si>
    <t>Foreign</t>
  </si>
  <si>
    <t>Post docs</t>
  </si>
  <si>
    <t>Qty</t>
  </si>
  <si>
    <t>Months</t>
  </si>
  <si>
    <t>Other Costs</t>
  </si>
  <si>
    <t>Base Salary</t>
  </si>
  <si>
    <t>Total Direct Costs (TDC)</t>
  </si>
  <si>
    <t>Modified TDC (MTDC)</t>
  </si>
  <si>
    <t>F&amp;A Costs</t>
  </si>
  <si>
    <t>F&amp;A Rate:</t>
  </si>
  <si>
    <t>Total Benefits</t>
  </si>
  <si>
    <t>Step I</t>
  </si>
  <si>
    <t>Step II</t>
  </si>
  <si>
    <t>Step III</t>
  </si>
  <si>
    <t>Tuition</t>
  </si>
  <si>
    <t>Rate:</t>
  </si>
  <si>
    <t>Credit Level:</t>
  </si>
  <si>
    <t>PI:</t>
  </si>
  <si>
    <t>Total Salary</t>
  </si>
  <si>
    <t>Total Salary &amp; Benefits</t>
  </si>
  <si>
    <t>Subcontracts</t>
  </si>
  <si>
    <t>Undergraduates</t>
  </si>
  <si>
    <t xml:space="preserve"> </t>
  </si>
  <si>
    <t>VPR</t>
  </si>
  <si>
    <t>UMCP Cost Sharing</t>
  </si>
  <si>
    <t>Total Project Budget</t>
  </si>
  <si>
    <t>Total UMD Project Budget, less subawards</t>
  </si>
  <si>
    <t>Cost Sharing Budget</t>
  </si>
  <si>
    <t>Other Personnel</t>
  </si>
  <si>
    <t>Tuition Remission</t>
  </si>
  <si>
    <t>Materials</t>
  </si>
  <si>
    <t>Total Direct Costs</t>
  </si>
  <si>
    <t>F&amp;A Costs (50% MTDC)</t>
  </si>
  <si>
    <t>Total Estimated Cost Sharing</t>
  </si>
  <si>
    <t>Cash Cost Sharing Contributions</t>
  </si>
  <si>
    <t>Department/College/VPR Split:</t>
  </si>
  <si>
    <t>40/40/20</t>
  </si>
  <si>
    <t>Total Cash Cost Sharing</t>
  </si>
  <si>
    <t>Notes: update as appropriate</t>
  </si>
  <si>
    <t>Base</t>
  </si>
  <si>
    <t>Option</t>
  </si>
  <si>
    <t>Period 1</t>
  </si>
  <si>
    <t>Period 2</t>
  </si>
  <si>
    <t>Period 3</t>
  </si>
  <si>
    <t>Period 4</t>
  </si>
  <si>
    <t>Period 5</t>
  </si>
  <si>
    <t>Period 6</t>
  </si>
  <si>
    <t>Period 7</t>
  </si>
  <si>
    <t>Grand</t>
  </si>
  <si>
    <t>Total Request from Sponsor</t>
  </si>
  <si>
    <t>Dept 1</t>
  </si>
  <si>
    <t>Dept 2</t>
  </si>
  <si>
    <t>Dept 3</t>
  </si>
  <si>
    <t>Dept 4</t>
  </si>
  <si>
    <t>Year 1</t>
  </si>
  <si>
    <t xml:space="preserve">Year 2 </t>
  </si>
  <si>
    <t>Year 3</t>
  </si>
  <si>
    <t xml:space="preserve">Year 4 </t>
  </si>
  <si>
    <t>Year 5</t>
  </si>
  <si>
    <t>Pd1</t>
  </si>
  <si>
    <t>Pd2</t>
  </si>
  <si>
    <t>Pd3</t>
  </si>
  <si>
    <t>Admin Staff</t>
  </si>
  <si>
    <t>Total Tuition and Benefits</t>
  </si>
  <si>
    <t>Communications</t>
  </si>
  <si>
    <t>Participant Support Costs</t>
  </si>
  <si>
    <t>Stipends</t>
  </si>
  <si>
    <t>Subsistence</t>
  </si>
  <si>
    <t>Other</t>
  </si>
  <si>
    <t>College 1</t>
  </si>
  <si>
    <t>College 2</t>
  </si>
  <si>
    <t>Year 2</t>
  </si>
  <si>
    <t>Year 4</t>
  </si>
  <si>
    <t>TOTAL REQUIRED UMCP COST SHARING:</t>
  </si>
  <si>
    <t># of GRA's
Yr 1</t>
  </si>
  <si>
    <t># of GRA's
Yr 2</t>
  </si>
  <si>
    <t># of GRA's
Yr 3</t>
  </si>
  <si>
    <t># of GRA's
Yr 4</t>
  </si>
  <si>
    <t># of GRA's
Yr 5</t>
  </si>
  <si>
    <t>Total UMCP budget (less subawards)</t>
  </si>
  <si>
    <t>Subcontract Cost Sharing</t>
  </si>
  <si>
    <t>UMCP Cost Sharing Budget</t>
  </si>
  <si>
    <t>12 Month Base Salary</t>
  </si>
  <si>
    <t>Grad Students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</si>
</sst>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.0"/>
    <numFmt numFmtId="167" formatCode="&quot;$&quot;#,##0"/>
    <numFmt numFmtId="168" formatCode="#\ ??/12"/>
    <numFmt numFmtId="169" formatCode="&quot;$&quot;#,##0.00"/>
    <numFmt numFmtId="170" formatCode="0.0&quot; : 1&quot;"/>
  </numFmts>
  <fonts count="61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doubleAccounting"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medium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9" fontId="0" fillId="0" borderId="10" xfId="0" applyNumberFormat="1" applyBorder="1" applyAlignment="1" applyProtection="1">
      <alignment horizontal="center"/>
      <protection locked="0"/>
    </xf>
    <xf numFmtId="9" fontId="0" fillId="0" borderId="11" xfId="0" applyNumberFormat="1" applyBorder="1" applyAlignment="1" applyProtection="1">
      <alignment horizontal="center"/>
      <protection locked="0"/>
    </xf>
    <xf numFmtId="9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3" xfId="0" applyNumberFormat="1" applyFill="1" applyBorder="1" applyAlignment="1" applyProtection="1">
      <alignment/>
      <protection locked="0"/>
    </xf>
    <xf numFmtId="165" fontId="0" fillId="0" borderId="14" xfId="0" applyNumberFormat="1" applyFill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164" fontId="0" fillId="0" borderId="13" xfId="0" applyNumberFormat="1" applyFill="1" applyBorder="1" applyAlignment="1" applyProtection="1">
      <alignment/>
      <protection/>
    </xf>
    <xf numFmtId="164" fontId="5" fillId="0" borderId="13" xfId="44" applyNumberFormat="1" applyFont="1" applyFill="1" applyBorder="1" applyAlignment="1" applyProtection="1">
      <alignment/>
      <protection/>
    </xf>
    <xf numFmtId="14" fontId="0" fillId="0" borderId="13" xfId="0" applyNumberFormat="1" applyBorder="1" applyAlignment="1" applyProtection="1">
      <alignment horizontal="center"/>
      <protection locked="0"/>
    </xf>
    <xf numFmtId="164" fontId="0" fillId="33" borderId="13" xfId="0" applyNumberFormat="1" applyFill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4" fontId="0" fillId="0" borderId="13" xfId="0" applyNumberFormat="1" applyBorder="1" applyAlignment="1">
      <alignment horizontal="center"/>
    </xf>
    <xf numFmtId="43" fontId="0" fillId="0" borderId="0" xfId="0" applyNumberFormat="1" applyFill="1" applyAlignment="1">
      <alignment/>
    </xf>
    <xf numFmtId="43" fontId="0" fillId="0" borderId="0" xfId="0" applyNumberFormat="1" applyFill="1" applyAlignment="1">
      <alignment vertical="center"/>
    </xf>
    <xf numFmtId="43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" fontId="0" fillId="0" borderId="13" xfId="0" applyNumberFormat="1" applyFill="1" applyBorder="1" applyAlignment="1" applyProtection="1">
      <alignment/>
      <protection locked="0"/>
    </xf>
    <xf numFmtId="167" fontId="54" fillId="0" borderId="13" xfId="56" applyNumberFormat="1" applyFont="1" applyBorder="1">
      <alignment/>
      <protection/>
    </xf>
    <xf numFmtId="0" fontId="55" fillId="0" borderId="0" xfId="56" applyFont="1" applyBorder="1" applyAlignment="1">
      <alignment wrapText="1"/>
      <protection/>
    </xf>
    <xf numFmtId="167" fontId="15" fillId="0" borderId="13" xfId="56" applyNumberFormat="1" applyFont="1" applyBorder="1">
      <alignment/>
      <protection/>
    </xf>
    <xf numFmtId="10" fontId="54" fillId="0" borderId="13" xfId="56" applyNumberFormat="1" applyFont="1" applyBorder="1">
      <alignment/>
      <protection/>
    </xf>
    <xf numFmtId="9" fontId="54" fillId="0" borderId="13" xfId="56" applyNumberFormat="1" applyFont="1" applyBorder="1" applyAlignment="1">
      <alignment horizontal="center"/>
      <protection/>
    </xf>
    <xf numFmtId="164" fontId="0" fillId="0" borderId="13" xfId="0" applyNumberFormat="1" applyFont="1" applyBorder="1" applyAlignment="1" applyProtection="1">
      <alignment/>
      <protection locked="0"/>
    </xf>
    <xf numFmtId="164" fontId="0" fillId="0" borderId="0" xfId="0" applyNumberFormat="1" applyFont="1" applyAlignment="1">
      <alignment/>
    </xf>
    <xf numFmtId="164" fontId="5" fillId="0" borderId="13" xfId="46" applyNumberFormat="1" applyFont="1" applyFill="1" applyBorder="1" applyAlignment="1" applyProtection="1">
      <alignment/>
      <protection/>
    </xf>
    <xf numFmtId="0" fontId="49" fillId="0" borderId="0" xfId="56" applyFont="1">
      <alignment/>
      <protection/>
    </xf>
    <xf numFmtId="167" fontId="49" fillId="0" borderId="13" xfId="56" applyNumberFormat="1" applyFont="1" applyBorder="1">
      <alignment/>
      <protection/>
    </xf>
    <xf numFmtId="167" fontId="49" fillId="0" borderId="15" xfId="56" applyNumberFormat="1" applyFont="1" applyBorder="1">
      <alignment/>
      <protection/>
    </xf>
    <xf numFmtId="167" fontId="54" fillId="0" borderId="15" xfId="56" applyNumberFormat="1" applyFont="1" applyBorder="1">
      <alignment/>
      <protection/>
    </xf>
    <xf numFmtId="0" fontId="49" fillId="0" borderId="0" xfId="56" applyFont="1" applyBorder="1">
      <alignment/>
      <protection/>
    </xf>
    <xf numFmtId="2" fontId="49" fillId="0" borderId="0" xfId="56" applyNumberFormat="1" applyFont="1" applyBorder="1">
      <alignment/>
      <protection/>
    </xf>
    <xf numFmtId="0" fontId="55" fillId="0" borderId="16" xfId="56" applyFont="1" applyBorder="1" applyAlignment="1">
      <alignment horizontal="center" wrapText="1"/>
      <protection/>
    </xf>
    <xf numFmtId="2" fontId="49" fillId="0" borderId="0" xfId="56" applyNumberFormat="1" applyFont="1">
      <alignment/>
      <protection/>
    </xf>
    <xf numFmtId="2" fontId="55" fillId="0" borderId="12" xfId="56" applyNumberFormat="1" applyFont="1" applyBorder="1" applyAlignment="1">
      <alignment wrapText="1"/>
      <protection/>
    </xf>
    <xf numFmtId="0" fontId="49" fillId="34" borderId="17" xfId="56" applyFont="1" applyFill="1" applyBorder="1">
      <alignment/>
      <protection/>
    </xf>
    <xf numFmtId="0" fontId="49" fillId="34" borderId="0" xfId="56" applyFont="1" applyFill="1" applyBorder="1">
      <alignment/>
      <protection/>
    </xf>
    <xf numFmtId="167" fontId="49" fillId="34" borderId="0" xfId="56" applyNumberFormat="1" applyFont="1" applyFill="1" applyBorder="1">
      <alignment/>
      <protection/>
    </xf>
    <xf numFmtId="167" fontId="49" fillId="34" borderId="18" xfId="56" applyNumberFormat="1" applyFont="1" applyFill="1" applyBorder="1">
      <alignment/>
      <protection/>
    </xf>
    <xf numFmtId="167" fontId="15" fillId="0" borderId="15" xfId="56" applyNumberFormat="1" applyFont="1" applyBorder="1">
      <alignment/>
      <protection/>
    </xf>
    <xf numFmtId="10" fontId="49" fillId="0" borderId="19" xfId="56" applyNumberFormat="1" applyFont="1" applyBorder="1" applyAlignment="1">
      <alignment horizontal="center"/>
      <protection/>
    </xf>
    <xf numFmtId="167" fontId="49" fillId="0" borderId="0" xfId="56" applyNumberFormat="1" applyFont="1">
      <alignment/>
      <protection/>
    </xf>
    <xf numFmtId="169" fontId="49" fillId="0" borderId="0" xfId="56" applyNumberFormat="1" applyFont="1">
      <alignment/>
      <protection/>
    </xf>
    <xf numFmtId="14" fontId="0" fillId="0" borderId="13" xfId="0" applyNumberFormat="1" applyFont="1" applyBorder="1" applyAlignment="1">
      <alignment horizontal="center"/>
    </xf>
    <xf numFmtId="14" fontId="0" fillId="0" borderId="13" xfId="0" applyNumberFormat="1" applyFont="1" applyBorder="1" applyAlignment="1" applyProtection="1">
      <alignment horizontal="center"/>
      <protection locked="0"/>
    </xf>
    <xf numFmtId="0" fontId="56" fillId="7" borderId="20" xfId="56" applyFont="1" applyFill="1" applyBorder="1">
      <alignment/>
      <protection/>
    </xf>
    <xf numFmtId="0" fontId="49" fillId="7" borderId="21" xfId="56" applyFont="1" applyFill="1" applyBorder="1">
      <alignment/>
      <protection/>
    </xf>
    <xf numFmtId="167" fontId="49" fillId="7" borderId="21" xfId="56" applyNumberFormat="1" applyFont="1" applyFill="1" applyBorder="1">
      <alignment/>
      <protection/>
    </xf>
    <xf numFmtId="0" fontId="49" fillId="7" borderId="22" xfId="56" applyFont="1" applyFill="1" applyBorder="1">
      <alignment/>
      <protection/>
    </xf>
    <xf numFmtId="0" fontId="49" fillId="7" borderId="17" xfId="56" applyFont="1" applyFill="1" applyBorder="1">
      <alignment/>
      <protection/>
    </xf>
    <xf numFmtId="0" fontId="49" fillId="7" borderId="0" xfId="56" applyFont="1" applyFill="1" applyBorder="1">
      <alignment/>
      <protection/>
    </xf>
    <xf numFmtId="0" fontId="57" fillId="7" borderId="0" xfId="56" applyFont="1" applyFill="1" applyBorder="1" applyAlignment="1">
      <alignment horizontal="center"/>
      <protection/>
    </xf>
    <xf numFmtId="167" fontId="49" fillId="7" borderId="0" xfId="56" applyNumberFormat="1" applyFont="1" applyFill="1" applyBorder="1">
      <alignment/>
      <protection/>
    </xf>
    <xf numFmtId="0" fontId="57" fillId="7" borderId="18" xfId="56" applyFont="1" applyFill="1" applyBorder="1" applyAlignment="1">
      <alignment horizontal="center"/>
      <protection/>
    </xf>
    <xf numFmtId="0" fontId="57" fillId="7" borderId="0" xfId="56" applyFont="1" applyFill="1" applyBorder="1">
      <alignment/>
      <protection/>
    </xf>
    <xf numFmtId="0" fontId="57" fillId="7" borderId="18" xfId="56" applyFont="1" applyFill="1" applyBorder="1">
      <alignment/>
      <protection/>
    </xf>
    <xf numFmtId="167" fontId="49" fillId="7" borderId="0" xfId="56" applyNumberFormat="1" applyFont="1" applyFill="1" applyBorder="1" applyAlignment="1">
      <alignment horizontal="center"/>
      <protection/>
    </xf>
    <xf numFmtId="0" fontId="49" fillId="7" borderId="18" xfId="56" applyFont="1" applyFill="1" applyBorder="1">
      <alignment/>
      <protection/>
    </xf>
    <xf numFmtId="0" fontId="54" fillId="7" borderId="17" xfId="56" applyFont="1" applyFill="1" applyBorder="1">
      <alignment/>
      <protection/>
    </xf>
    <xf numFmtId="0" fontId="57" fillId="7" borderId="17" xfId="56" applyFont="1" applyFill="1" applyBorder="1">
      <alignment/>
      <protection/>
    </xf>
    <xf numFmtId="167" fontId="49" fillId="7" borderId="18" xfId="56" applyNumberFormat="1" applyFont="1" applyFill="1" applyBorder="1">
      <alignment/>
      <protection/>
    </xf>
    <xf numFmtId="0" fontId="58" fillId="7" borderId="17" xfId="56" applyFont="1" applyFill="1" applyBorder="1">
      <alignment/>
      <protection/>
    </xf>
    <xf numFmtId="0" fontId="55" fillId="7" borderId="17" xfId="56" applyFont="1" applyFill="1" applyBorder="1">
      <alignment/>
      <protection/>
    </xf>
    <xf numFmtId="0" fontId="49" fillId="7" borderId="17" xfId="56" applyFont="1" applyFill="1" applyBorder="1" applyAlignment="1">
      <alignment horizontal="left"/>
      <protection/>
    </xf>
    <xf numFmtId="0" fontId="49" fillId="7" borderId="23" xfId="56" applyFont="1" applyFill="1" applyBorder="1">
      <alignment/>
      <protection/>
    </xf>
    <xf numFmtId="10" fontId="49" fillId="7" borderId="0" xfId="56" applyNumberFormat="1" applyFont="1" applyFill="1" applyBorder="1">
      <alignment/>
      <protection/>
    </xf>
    <xf numFmtId="0" fontId="49" fillId="7" borderId="24" xfId="56" applyFont="1" applyFill="1" applyBorder="1">
      <alignment/>
      <protection/>
    </xf>
    <xf numFmtId="167" fontId="49" fillId="7" borderId="24" xfId="56" applyNumberFormat="1" applyFont="1" applyFill="1" applyBorder="1">
      <alignment/>
      <protection/>
    </xf>
    <xf numFmtId="167" fontId="49" fillId="7" borderId="25" xfId="56" applyNumberFormat="1" applyFont="1" applyFill="1" applyBorder="1">
      <alignment/>
      <protection/>
    </xf>
    <xf numFmtId="0" fontId="58" fillId="7" borderId="0" xfId="56" applyFont="1" applyFill="1" applyBorder="1">
      <alignment/>
      <protection/>
    </xf>
    <xf numFmtId="167" fontId="15" fillId="7" borderId="0" xfId="56" applyNumberFormat="1" applyFont="1" applyFill="1" applyBorder="1">
      <alignment/>
      <protection/>
    </xf>
    <xf numFmtId="167" fontId="15" fillId="7" borderId="18" xfId="56" applyNumberFormat="1" applyFont="1" applyFill="1" applyBorder="1">
      <alignment/>
      <protection/>
    </xf>
    <xf numFmtId="0" fontId="59" fillId="7" borderId="0" xfId="56" applyFont="1" applyFill="1" applyBorder="1" applyAlignment="1">
      <alignment horizontal="center"/>
      <protection/>
    </xf>
    <xf numFmtId="0" fontId="0" fillId="7" borderId="20" xfId="0" applyFill="1" applyBorder="1" applyAlignment="1">
      <alignment/>
    </xf>
    <xf numFmtId="0" fontId="0" fillId="7" borderId="17" xfId="0" applyFill="1" applyBorder="1" applyAlignment="1">
      <alignment/>
    </xf>
    <xf numFmtId="0" fontId="3" fillId="7" borderId="17" xfId="0" applyFont="1" applyFill="1" applyBorder="1" applyAlignment="1">
      <alignment/>
    </xf>
    <xf numFmtId="0" fontId="0" fillId="7" borderId="17" xfId="0" applyFill="1" applyBorder="1" applyAlignment="1">
      <alignment vertical="center"/>
    </xf>
    <xf numFmtId="0" fontId="0" fillId="7" borderId="17" xfId="0" applyFill="1" applyBorder="1" applyAlignment="1">
      <alignment/>
    </xf>
    <xf numFmtId="0" fontId="3" fillId="7" borderId="17" xfId="0" applyFont="1" applyFill="1" applyBorder="1" applyAlignment="1">
      <alignment vertical="center"/>
    </xf>
    <xf numFmtId="0" fontId="2" fillId="7" borderId="17" xfId="0" applyFont="1" applyFill="1" applyBorder="1" applyAlignment="1">
      <alignment/>
    </xf>
    <xf numFmtId="0" fontId="2" fillId="7" borderId="17" xfId="0" applyFont="1" applyFill="1" applyBorder="1" applyAlignment="1">
      <alignment horizontal="right"/>
    </xf>
    <xf numFmtId="0" fontId="0" fillId="7" borderId="23" xfId="0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3" fillId="7" borderId="21" xfId="0" applyFont="1" applyFill="1" applyBorder="1" applyAlignment="1">
      <alignment horizontal="left"/>
    </xf>
    <xf numFmtId="0" fontId="2" fillId="7" borderId="0" xfId="0" applyFont="1" applyFill="1" applyBorder="1" applyAlignment="1">
      <alignment/>
    </xf>
    <xf numFmtId="0" fontId="0" fillId="7" borderId="0" xfId="0" applyFill="1" applyBorder="1" applyAlignment="1">
      <alignment vertical="center"/>
    </xf>
    <xf numFmtId="0" fontId="2" fillId="7" borderId="0" xfId="0" applyFont="1" applyFill="1" applyBorder="1" applyAlignment="1">
      <alignment horizontal="right"/>
    </xf>
    <xf numFmtId="0" fontId="0" fillId="7" borderId="24" xfId="0" applyFill="1" applyBorder="1" applyAlignment="1">
      <alignment/>
    </xf>
    <xf numFmtId="0" fontId="0" fillId="7" borderId="21" xfId="0" applyFill="1" applyBorder="1" applyAlignment="1">
      <alignment/>
    </xf>
    <xf numFmtId="14" fontId="0" fillId="7" borderId="0" xfId="0" applyNumberFormat="1" applyFill="1" applyBorder="1" applyAlignment="1">
      <alignment/>
    </xf>
    <xf numFmtId="0" fontId="3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 vertical="center"/>
    </xf>
    <xf numFmtId="0" fontId="5" fillId="7" borderId="0" xfId="0" applyFont="1" applyFill="1" applyBorder="1" applyAlignment="1" applyProtection="1">
      <alignment horizontal="center"/>
      <protection locked="0"/>
    </xf>
    <xf numFmtId="0" fontId="0" fillId="7" borderId="26" xfId="0" applyFill="1" applyBorder="1" applyAlignment="1">
      <alignment/>
    </xf>
    <xf numFmtId="0" fontId="0" fillId="7" borderId="0" xfId="0" applyFill="1" applyBorder="1" applyAlignment="1">
      <alignment/>
    </xf>
    <xf numFmtId="164" fontId="0" fillId="7" borderId="21" xfId="0" applyNumberFormat="1" applyFill="1" applyBorder="1" applyAlignment="1">
      <alignment/>
    </xf>
    <xf numFmtId="164" fontId="0" fillId="7" borderId="0" xfId="0" applyNumberFormat="1" applyFill="1" applyBorder="1" applyAlignment="1">
      <alignment/>
    </xf>
    <xf numFmtId="164" fontId="0" fillId="7" borderId="11" xfId="0" applyNumberForma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164" fontId="2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vertical="center"/>
    </xf>
    <xf numFmtId="164" fontId="5" fillId="7" borderId="0" xfId="0" applyNumberFormat="1" applyFont="1" applyFill="1" applyBorder="1" applyAlignment="1">
      <alignment/>
    </xf>
    <xf numFmtId="164" fontId="7" fillId="7" borderId="0" xfId="0" applyNumberFormat="1" applyFont="1" applyFill="1" applyBorder="1" applyAlignment="1">
      <alignment/>
    </xf>
    <xf numFmtId="164" fontId="2" fillId="7" borderId="0" xfId="0" applyNumberFormat="1" applyFont="1" applyFill="1" applyBorder="1" applyAlignment="1">
      <alignment/>
    </xf>
    <xf numFmtId="164" fontId="0" fillId="7" borderId="24" xfId="0" applyNumberFormat="1" applyFill="1" applyBorder="1" applyAlignment="1">
      <alignment/>
    </xf>
    <xf numFmtId="13" fontId="2" fillId="7" borderId="27" xfId="0" applyNumberFormat="1" applyFont="1" applyFill="1" applyBorder="1" applyAlignment="1">
      <alignment/>
    </xf>
    <xf numFmtId="0" fontId="2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 applyProtection="1">
      <alignment/>
      <protection locked="0"/>
    </xf>
    <xf numFmtId="164" fontId="0" fillId="7" borderId="28" xfId="0" applyNumberFormat="1" applyFill="1" applyBorder="1" applyAlignment="1" applyProtection="1">
      <alignment/>
      <protection locked="0"/>
    </xf>
    <xf numFmtId="164" fontId="5" fillId="7" borderId="0" xfId="0" applyNumberFormat="1" applyFont="1" applyFill="1" applyBorder="1" applyAlignment="1" applyProtection="1">
      <alignment/>
      <protection locked="0"/>
    </xf>
    <xf numFmtId="164" fontId="5" fillId="7" borderId="27" xfId="0" applyNumberFormat="1" applyFont="1" applyFill="1" applyBorder="1" applyAlignment="1" applyProtection="1">
      <alignment/>
      <protection locked="0"/>
    </xf>
    <xf numFmtId="164" fontId="7" fillId="7" borderId="0" xfId="0" applyNumberFormat="1" applyFont="1" applyFill="1" applyBorder="1" applyAlignment="1" applyProtection="1">
      <alignment/>
      <protection locked="0"/>
    </xf>
    <xf numFmtId="164" fontId="2" fillId="7" borderId="29" xfId="0" applyNumberFormat="1" applyFont="1" applyFill="1" applyBorder="1" applyAlignment="1">
      <alignment/>
    </xf>
    <xf numFmtId="164" fontId="0" fillId="7" borderId="0" xfId="0" applyNumberFormat="1" applyFont="1" applyFill="1" applyBorder="1" applyAlignment="1" applyProtection="1">
      <alignment/>
      <protection locked="0"/>
    </xf>
    <xf numFmtId="14" fontId="0" fillId="7" borderId="30" xfId="0" applyNumberFormat="1" applyFill="1" applyBorder="1" applyAlignment="1" applyProtection="1">
      <alignment/>
      <protection locked="0"/>
    </xf>
    <xf numFmtId="14" fontId="0" fillId="7" borderId="0" xfId="0" applyNumberFormat="1" applyFill="1" applyBorder="1" applyAlignment="1" applyProtection="1">
      <alignment/>
      <protection locked="0"/>
    </xf>
    <xf numFmtId="164" fontId="4" fillId="7" borderId="0" xfId="0" applyNumberFormat="1" applyFont="1" applyFill="1" applyBorder="1" applyAlignment="1">
      <alignment/>
    </xf>
    <xf numFmtId="164" fontId="0" fillId="7" borderId="26" xfId="0" applyNumberFormat="1" applyFill="1" applyBorder="1" applyAlignment="1">
      <alignment/>
    </xf>
    <xf numFmtId="164" fontId="4" fillId="7" borderId="0" xfId="0" applyNumberFormat="1" applyFont="1" applyFill="1" applyBorder="1" applyAlignment="1">
      <alignment horizontal="left"/>
    </xf>
    <xf numFmtId="0" fontId="0" fillId="7" borderId="30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8" xfId="0" applyFill="1" applyBorder="1" applyAlignment="1">
      <alignment vertical="center"/>
    </xf>
    <xf numFmtId="0" fontId="2" fillId="7" borderId="18" xfId="0" applyFont="1" applyFill="1" applyBorder="1" applyAlignment="1">
      <alignment/>
    </xf>
    <xf numFmtId="0" fontId="0" fillId="7" borderId="25" xfId="0" applyFill="1" applyBorder="1" applyAlignment="1">
      <alignment/>
    </xf>
    <xf numFmtId="164" fontId="2" fillId="7" borderId="21" xfId="0" applyNumberFormat="1" applyFont="1" applyFill="1" applyBorder="1" applyAlignment="1">
      <alignment/>
    </xf>
    <xf numFmtId="164" fontId="0" fillId="7" borderId="27" xfId="0" applyNumberFormat="1" applyFill="1" applyBorder="1" applyAlignment="1">
      <alignment/>
    </xf>
    <xf numFmtId="0" fontId="3" fillId="7" borderId="0" xfId="0" applyFont="1" applyFill="1" applyBorder="1" applyAlignment="1">
      <alignment/>
    </xf>
    <xf numFmtId="0" fontId="6" fillId="7" borderId="0" xfId="0" applyFont="1" applyFill="1" applyBorder="1" applyAlignment="1">
      <alignment vertical="center"/>
    </xf>
    <xf numFmtId="0" fontId="0" fillId="7" borderId="0" xfId="0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/>
    </xf>
    <xf numFmtId="14" fontId="0" fillId="7" borderId="0" xfId="0" applyNumberFormat="1" applyFill="1" applyBorder="1" applyAlignment="1">
      <alignment horizontal="center"/>
    </xf>
    <xf numFmtId="14" fontId="0" fillId="7" borderId="0" xfId="0" applyNumberFormat="1" applyFill="1" applyBorder="1" applyAlignment="1" applyProtection="1">
      <alignment horizontal="center"/>
      <protection locked="0"/>
    </xf>
    <xf numFmtId="168" fontId="2" fillId="7" borderId="27" xfId="0" applyNumberFormat="1" applyFont="1" applyFill="1" applyBorder="1" applyAlignment="1">
      <alignment horizontal="center"/>
    </xf>
    <xf numFmtId="164" fontId="2" fillId="7" borderId="27" xfId="0" applyNumberFormat="1" applyFont="1" applyFill="1" applyBorder="1" applyAlignment="1">
      <alignment horizontal="center"/>
    </xf>
    <xf numFmtId="9" fontId="0" fillId="7" borderId="31" xfId="0" applyNumberFormat="1" applyFill="1" applyBorder="1" applyAlignment="1">
      <alignment/>
    </xf>
    <xf numFmtId="9" fontId="0" fillId="7" borderId="27" xfId="0" applyNumberFormat="1" applyFill="1" applyBorder="1" applyAlignment="1">
      <alignment/>
    </xf>
    <xf numFmtId="164" fontId="2" fillId="7" borderId="32" xfId="0" applyNumberFormat="1" applyFont="1" applyFill="1" applyBorder="1" applyAlignment="1">
      <alignment horizontal="center"/>
    </xf>
    <xf numFmtId="164" fontId="2" fillId="7" borderId="33" xfId="0" applyNumberFormat="1" applyFont="1" applyFill="1" applyBorder="1" applyAlignment="1">
      <alignment horizontal="center"/>
    </xf>
    <xf numFmtId="164" fontId="2" fillId="7" borderId="34" xfId="0" applyNumberFormat="1" applyFont="1" applyFill="1" applyBorder="1" applyAlignment="1">
      <alignment horizontal="center"/>
    </xf>
    <xf numFmtId="164" fontId="2" fillId="7" borderId="34" xfId="0" applyNumberFormat="1" applyFont="1" applyFill="1" applyBorder="1" applyAlignment="1">
      <alignment vertical="center"/>
    </xf>
    <xf numFmtId="164" fontId="2" fillId="7" borderId="34" xfId="0" applyNumberFormat="1" applyFont="1" applyFill="1" applyBorder="1" applyAlignment="1">
      <alignment/>
    </xf>
    <xf numFmtId="164" fontId="10" fillId="7" borderId="34" xfId="0" applyNumberFormat="1" applyFont="1" applyFill="1" applyBorder="1" applyAlignment="1">
      <alignment/>
    </xf>
    <xf numFmtId="164" fontId="2" fillId="7" borderId="35" xfId="0" applyNumberFormat="1" applyFont="1" applyFill="1" applyBorder="1" applyAlignment="1">
      <alignment/>
    </xf>
    <xf numFmtId="164" fontId="2" fillId="7" borderId="24" xfId="0" applyNumberFormat="1" applyFont="1" applyFill="1" applyBorder="1" applyAlignment="1">
      <alignment/>
    </xf>
    <xf numFmtId="164" fontId="2" fillId="7" borderId="0" xfId="0" applyNumberFormat="1" applyFont="1" applyFill="1" applyAlignment="1">
      <alignment/>
    </xf>
    <xf numFmtId="164" fontId="0" fillId="7" borderId="31" xfId="0" applyNumberFormat="1" applyFill="1" applyBorder="1" applyAlignment="1">
      <alignment/>
    </xf>
    <xf numFmtId="164" fontId="2" fillId="7" borderId="0" xfId="0" applyNumberFormat="1" applyFont="1" applyFill="1" applyBorder="1" applyAlignment="1">
      <alignment vertical="center"/>
    </xf>
    <xf numFmtId="164" fontId="0" fillId="7" borderId="0" xfId="0" applyNumberFormat="1" applyFill="1" applyBorder="1" applyAlignment="1" applyProtection="1">
      <alignment/>
      <protection/>
    </xf>
    <xf numFmtId="164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166" fontId="2" fillId="7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0" fontId="3" fillId="7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left"/>
    </xf>
    <xf numFmtId="0" fontId="7" fillId="7" borderId="0" xfId="0" applyFont="1" applyFill="1" applyBorder="1" applyAlignment="1">
      <alignment vertical="center"/>
    </xf>
    <xf numFmtId="0" fontId="0" fillId="7" borderId="0" xfId="0" applyFill="1" applyBorder="1" applyAlignment="1">
      <alignment horizontal="right"/>
    </xf>
    <xf numFmtId="164" fontId="2" fillId="7" borderId="22" xfId="0" applyNumberFormat="1" applyFont="1" applyFill="1" applyBorder="1" applyAlignment="1">
      <alignment/>
    </xf>
    <xf numFmtId="164" fontId="2" fillId="7" borderId="18" xfId="0" applyNumberFormat="1" applyFont="1" applyFill="1" applyBorder="1" applyAlignment="1">
      <alignment/>
    </xf>
    <xf numFmtId="0" fontId="0" fillId="7" borderId="0" xfId="0" applyFill="1" applyAlignment="1">
      <alignment vertical="center"/>
    </xf>
    <xf numFmtId="164" fontId="2" fillId="7" borderId="36" xfId="0" applyNumberFormat="1" applyFont="1" applyFill="1" applyBorder="1" applyAlignment="1">
      <alignment horizontal="center"/>
    </xf>
    <xf numFmtId="164" fontId="2" fillId="7" borderId="18" xfId="0" applyNumberFormat="1" applyFont="1" applyFill="1" applyBorder="1" applyAlignment="1">
      <alignment horizontal="center"/>
    </xf>
    <xf numFmtId="164" fontId="2" fillId="7" borderId="18" xfId="0" applyNumberFormat="1" applyFont="1" applyFill="1" applyBorder="1" applyAlignment="1">
      <alignment vertical="center"/>
    </xf>
    <xf numFmtId="164" fontId="2" fillId="7" borderId="37" xfId="0" applyNumberFormat="1" applyFont="1" applyFill="1" applyBorder="1" applyAlignment="1">
      <alignment/>
    </xf>
    <xf numFmtId="164" fontId="2" fillId="7" borderId="25" xfId="0" applyNumberFormat="1" applyFont="1" applyFill="1" applyBorder="1" applyAlignment="1">
      <alignment/>
    </xf>
    <xf numFmtId="0" fontId="0" fillId="7" borderId="30" xfId="0" applyFill="1" applyBorder="1" applyAlignment="1">
      <alignment/>
    </xf>
    <xf numFmtId="0" fontId="7" fillId="7" borderId="17" xfId="0" applyFont="1" applyFill="1" applyBorder="1" applyAlignment="1">
      <alignment/>
    </xf>
    <xf numFmtId="0" fontId="7" fillId="7" borderId="0" xfId="0" applyFont="1" applyFill="1" applyBorder="1" applyAlignment="1">
      <alignment horizontal="right"/>
    </xf>
    <xf numFmtId="0" fontId="7" fillId="7" borderId="0" xfId="0" applyFont="1" applyFill="1" applyBorder="1" applyAlignment="1">
      <alignment/>
    </xf>
    <xf numFmtId="9" fontId="2" fillId="7" borderId="0" xfId="0" applyNumberFormat="1" applyFont="1" applyFill="1" applyBorder="1" applyAlignment="1">
      <alignment/>
    </xf>
    <xf numFmtId="170" fontId="2" fillId="0" borderId="0" xfId="0" applyNumberFormat="1" applyFont="1" applyAlignment="1">
      <alignment/>
    </xf>
    <xf numFmtId="164" fontId="0" fillId="0" borderId="0" xfId="0" applyNumberForma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9" fontId="0" fillId="0" borderId="0" xfId="59" applyFont="1" applyFill="1" applyAlignment="1">
      <alignment horizontal="right"/>
    </xf>
    <xf numFmtId="9" fontId="0" fillId="0" borderId="0" xfId="59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9" fontId="0" fillId="0" borderId="0" xfId="59" applyFont="1" applyFill="1" applyBorder="1" applyAlignment="1">
      <alignment/>
    </xf>
    <xf numFmtId="0" fontId="0" fillId="0" borderId="0" xfId="0" applyFill="1" applyBorder="1" applyAlignment="1">
      <alignment vertical="center"/>
    </xf>
    <xf numFmtId="9" fontId="0" fillId="0" borderId="0" xfId="59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9" fontId="0" fillId="0" borderId="0" xfId="59" applyFont="1" applyFill="1" applyBorder="1" applyAlignment="1">
      <alignment horizontal="right"/>
    </xf>
    <xf numFmtId="9" fontId="0" fillId="0" borderId="0" xfId="59" applyFont="1" applyFill="1" applyBorder="1" applyAlignment="1">
      <alignment horizontal="right"/>
    </xf>
    <xf numFmtId="164" fontId="0" fillId="0" borderId="0" xfId="0" applyNumberFormat="1" applyFont="1" applyFill="1" applyAlignment="1">
      <alignment/>
    </xf>
    <xf numFmtId="0" fontId="2" fillId="7" borderId="0" xfId="0" applyFont="1" applyFill="1" applyBorder="1" applyAlignment="1">
      <alignment horizontal="right"/>
    </xf>
    <xf numFmtId="0" fontId="6" fillId="7" borderId="0" xfId="0" applyFont="1" applyFill="1" applyBorder="1" applyAlignment="1">
      <alignment horizontal="left" vertical="center"/>
    </xf>
    <xf numFmtId="164" fontId="0" fillId="7" borderId="27" xfId="0" applyNumberFormat="1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9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left" vertical="center"/>
    </xf>
    <xf numFmtId="5" fontId="0" fillId="0" borderId="19" xfId="44" applyNumberFormat="1" applyFont="1" applyFill="1" applyBorder="1" applyAlignment="1" applyProtection="1">
      <alignment horizontal="center"/>
      <protection locked="0"/>
    </xf>
    <xf numFmtId="5" fontId="0" fillId="0" borderId="42" xfId="44" applyNumberFormat="1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0" fillId="7" borderId="0" xfId="0" applyFill="1" applyBorder="1" applyAlignment="1">
      <alignment horizontal="left"/>
    </xf>
    <xf numFmtId="0" fontId="0" fillId="0" borderId="38" xfId="0" applyBorder="1" applyAlignment="1" applyProtection="1">
      <alignment horizontal="center"/>
      <protection locked="0"/>
    </xf>
    <xf numFmtId="0" fontId="2" fillId="7" borderId="17" xfId="0" applyFont="1" applyFill="1" applyBorder="1" applyAlignment="1">
      <alignment horizontal="right"/>
    </xf>
    <xf numFmtId="164" fontId="0" fillId="0" borderId="19" xfId="46" applyNumberFormat="1" applyFont="1" applyFill="1" applyBorder="1" applyAlignment="1" applyProtection="1">
      <alignment horizontal="center"/>
      <protection locked="0"/>
    </xf>
    <xf numFmtId="164" fontId="0" fillId="0" borderId="42" xfId="46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35"/>
  <sheetViews>
    <sheetView tabSelected="1" zoomScale="85" zoomScaleNormal="85" zoomScalePageLayoutView="0" workbookViewId="0" topLeftCell="A37">
      <selection activeCell="E83" sqref="E83"/>
    </sheetView>
  </sheetViews>
  <sheetFormatPr defaultColWidth="9.140625" defaultRowHeight="12.75"/>
  <cols>
    <col min="1" max="1" width="9.140625" style="0" customWidth="1"/>
    <col min="2" max="2" width="7.00390625" style="0" customWidth="1"/>
    <col min="3" max="3" width="8.8515625" style="0" customWidth="1"/>
    <col min="4" max="4" width="0.5625" style="92" customWidth="1"/>
    <col min="5" max="5" width="12.8515625" style="0" customWidth="1"/>
    <col min="6" max="6" width="0.5625" style="92" customWidth="1"/>
    <col min="7" max="7" width="5.7109375" style="0" customWidth="1"/>
    <col min="8" max="8" width="0.5625" style="92" customWidth="1"/>
    <col min="9" max="9" width="12.8515625" style="1" customWidth="1"/>
    <col min="10" max="10" width="1.8515625" style="107" customWidth="1"/>
    <col min="11" max="11" width="12.8515625" style="2" customWidth="1"/>
    <col min="12" max="12" width="1.421875" style="107" customWidth="1"/>
    <col min="13" max="13" width="12.8515625" style="2" customWidth="1"/>
    <col min="14" max="14" width="1.421875" style="107" customWidth="1"/>
    <col min="15" max="15" width="12.8515625" style="2" customWidth="1"/>
    <col min="16" max="16" width="1.421875" style="2" customWidth="1"/>
    <col min="17" max="17" width="12.8515625" style="2" customWidth="1"/>
    <col min="18" max="18" width="1.421875" style="0" customWidth="1"/>
    <col min="19" max="19" width="14.00390625" style="20" customWidth="1"/>
    <col min="20" max="20" width="9.7109375" style="0" bestFit="1" customWidth="1"/>
    <col min="21" max="21" width="11.28125" style="0" bestFit="1" customWidth="1"/>
    <col min="22" max="22" width="11.421875" style="0" customWidth="1"/>
    <col min="23" max="23" width="11.7109375" style="0" customWidth="1"/>
    <col min="25" max="25" width="10.00390625" style="0" bestFit="1" customWidth="1"/>
    <col min="27" max="27" width="10.00390625" style="0" bestFit="1" customWidth="1"/>
  </cols>
  <sheetData>
    <row r="1" spans="1:19" ht="12.75">
      <c r="A1" s="83"/>
      <c r="B1" s="99"/>
      <c r="C1" s="99"/>
      <c r="D1" s="94"/>
      <c r="E1" s="99"/>
      <c r="F1" s="99"/>
      <c r="G1" s="99"/>
      <c r="H1" s="99"/>
      <c r="I1" s="106"/>
      <c r="J1" s="106"/>
      <c r="K1" s="106"/>
      <c r="L1" s="106"/>
      <c r="M1" s="106"/>
      <c r="N1" s="106"/>
      <c r="O1" s="106"/>
      <c r="P1" s="106"/>
      <c r="Q1" s="106"/>
      <c r="R1" s="99"/>
      <c r="S1" s="168"/>
    </row>
    <row r="2" spans="1:19" ht="12.75">
      <c r="A2" s="84"/>
      <c r="B2" s="93"/>
      <c r="C2" s="93"/>
      <c r="D2" s="93"/>
      <c r="E2" s="93"/>
      <c r="F2" s="93"/>
      <c r="G2" s="93"/>
      <c r="H2" s="93"/>
      <c r="I2" s="107"/>
      <c r="K2" s="107"/>
      <c r="M2" s="107"/>
      <c r="N2" s="203" t="s">
        <v>10</v>
      </c>
      <c r="O2" s="203"/>
      <c r="P2" s="107"/>
      <c r="Q2" s="137"/>
      <c r="R2" s="93"/>
      <c r="S2" s="169"/>
    </row>
    <row r="3" spans="1:19" ht="12.75">
      <c r="A3" s="84"/>
      <c r="B3" s="93"/>
      <c r="C3" s="95" t="s">
        <v>13</v>
      </c>
      <c r="D3" s="93"/>
      <c r="E3" s="92"/>
      <c r="F3" s="204"/>
      <c r="G3" s="205"/>
      <c r="H3" s="205"/>
      <c r="I3" s="205"/>
      <c r="J3" s="205"/>
      <c r="K3" s="205"/>
      <c r="L3" s="205"/>
      <c r="M3" s="107"/>
      <c r="O3" s="107" t="s">
        <v>9</v>
      </c>
      <c r="P3" s="128"/>
      <c r="Q3" s="6">
        <v>0.3</v>
      </c>
      <c r="R3" s="130"/>
      <c r="S3" s="169"/>
    </row>
    <row r="4" spans="1:19" ht="12.75">
      <c r="A4" s="84"/>
      <c r="B4" s="93"/>
      <c r="C4" s="93"/>
      <c r="D4" s="95"/>
      <c r="E4" s="92"/>
      <c r="F4" s="93"/>
      <c r="G4" s="93"/>
      <c r="H4" s="93"/>
      <c r="I4" s="107"/>
      <c r="K4" s="107"/>
      <c r="M4" s="107"/>
      <c r="O4" s="107" t="s">
        <v>11</v>
      </c>
      <c r="P4" s="128"/>
      <c r="Q4" s="7">
        <v>0.3</v>
      </c>
      <c r="R4" s="130"/>
      <c r="S4" s="169"/>
    </row>
    <row r="5" spans="1:19" ht="12.75">
      <c r="A5" s="84"/>
      <c r="B5" s="93"/>
      <c r="C5" s="95" t="s">
        <v>36</v>
      </c>
      <c r="D5" s="93"/>
      <c r="E5" s="92"/>
      <c r="F5" s="204"/>
      <c r="G5" s="205"/>
      <c r="H5" s="205"/>
      <c r="I5" s="205"/>
      <c r="J5" s="205"/>
      <c r="K5" s="205"/>
      <c r="L5" s="205"/>
      <c r="M5" s="107"/>
      <c r="O5" s="141" t="s">
        <v>102</v>
      </c>
      <c r="P5" s="128"/>
      <c r="Q5" s="8">
        <v>0.3</v>
      </c>
      <c r="R5" s="130"/>
      <c r="S5" s="169"/>
    </row>
    <row r="6" spans="1:19" ht="12.75">
      <c r="A6" s="84"/>
      <c r="B6" s="93"/>
      <c r="C6" s="93"/>
      <c r="D6" s="95"/>
      <c r="E6" s="92"/>
      <c r="F6" s="93"/>
      <c r="G6" s="93"/>
      <c r="H6" s="93"/>
      <c r="I6" s="107"/>
      <c r="K6" s="107"/>
      <c r="M6" s="107"/>
      <c r="O6" s="107"/>
      <c r="P6" s="107"/>
      <c r="Q6" s="146"/>
      <c r="R6" s="93"/>
      <c r="S6" s="169"/>
    </row>
    <row r="7" spans="1:19" ht="12.75">
      <c r="A7" s="84"/>
      <c r="B7" s="93"/>
      <c r="C7" s="95" t="s">
        <v>14</v>
      </c>
      <c r="D7" s="95"/>
      <c r="E7" s="92"/>
      <c r="F7" s="206"/>
      <c r="G7" s="207"/>
      <c r="H7" s="207"/>
      <c r="I7" s="207"/>
      <c r="J7" s="207"/>
      <c r="K7" s="207"/>
      <c r="L7" s="208"/>
      <c r="M7" s="107"/>
      <c r="N7" s="203" t="s">
        <v>12</v>
      </c>
      <c r="O7" s="203"/>
      <c r="P7" s="107"/>
      <c r="Q7" s="147"/>
      <c r="R7" s="93"/>
      <c r="S7" s="169"/>
    </row>
    <row r="8" spans="1:19" ht="12.75">
      <c r="A8" s="84"/>
      <c r="B8" s="93"/>
      <c r="C8" s="92"/>
      <c r="D8" s="93"/>
      <c r="E8" s="92"/>
      <c r="F8" s="209"/>
      <c r="G8" s="210"/>
      <c r="H8" s="210"/>
      <c r="I8" s="210"/>
      <c r="J8" s="210"/>
      <c r="K8" s="210"/>
      <c r="L8" s="211"/>
      <c r="M8" s="107"/>
      <c r="O8" s="107" t="s">
        <v>9</v>
      </c>
      <c r="P8" s="128"/>
      <c r="Q8" s="6">
        <v>0.04</v>
      </c>
      <c r="R8" s="130"/>
      <c r="S8" s="169"/>
    </row>
    <row r="9" spans="1:19" ht="12.75">
      <c r="A9" s="84"/>
      <c r="B9" s="93"/>
      <c r="C9" s="93"/>
      <c r="D9" s="95"/>
      <c r="E9" s="92"/>
      <c r="F9" s="93"/>
      <c r="G9" s="93"/>
      <c r="H9" s="93"/>
      <c r="I9" s="107"/>
      <c r="K9" s="107"/>
      <c r="M9" s="107"/>
      <c r="O9" s="107" t="s">
        <v>11</v>
      </c>
      <c r="P9" s="128"/>
      <c r="Q9" s="7">
        <v>0.04</v>
      </c>
      <c r="R9" s="130"/>
      <c r="S9" s="169"/>
    </row>
    <row r="10" spans="1:19" ht="12.75">
      <c r="A10" s="84"/>
      <c r="B10" s="93"/>
      <c r="C10" s="95" t="s">
        <v>15</v>
      </c>
      <c r="D10" s="93"/>
      <c r="E10" s="92"/>
      <c r="F10" s="100"/>
      <c r="G10" s="126"/>
      <c r="H10" s="104"/>
      <c r="I10" s="53"/>
      <c r="J10" s="108" t="s">
        <v>16</v>
      </c>
      <c r="K10" s="54"/>
      <c r="L10" s="125"/>
      <c r="M10" s="107"/>
      <c r="O10" s="141" t="s">
        <v>102</v>
      </c>
      <c r="P10" s="128"/>
      <c r="Q10" s="7">
        <v>0.04</v>
      </c>
      <c r="R10" s="130"/>
      <c r="S10" s="169"/>
    </row>
    <row r="11" spans="1:19" ht="12.75">
      <c r="A11" s="84"/>
      <c r="B11" s="93"/>
      <c r="C11" s="95"/>
      <c r="D11" s="93"/>
      <c r="E11" s="92"/>
      <c r="F11" s="100"/>
      <c r="G11" s="93"/>
      <c r="H11" s="93"/>
      <c r="I11" s="107"/>
      <c r="K11" s="107"/>
      <c r="M11" s="107"/>
      <c r="O11" s="141" t="s">
        <v>33</v>
      </c>
      <c r="P11" s="107"/>
      <c r="Q11" s="8">
        <v>0.06</v>
      </c>
      <c r="R11" s="93"/>
      <c r="S11" s="169"/>
    </row>
    <row r="12" spans="1:19" ht="12.75">
      <c r="A12" s="84"/>
      <c r="B12" s="93"/>
      <c r="C12" s="93"/>
      <c r="D12" s="93"/>
      <c r="E12" s="95"/>
      <c r="F12" s="93"/>
      <c r="G12" s="93"/>
      <c r="H12" s="93"/>
      <c r="I12" s="107"/>
      <c r="K12" s="107"/>
      <c r="M12" s="107"/>
      <c r="O12" s="107"/>
      <c r="P12" s="107"/>
      <c r="Q12" s="157"/>
      <c r="R12" s="93"/>
      <c r="S12" s="169"/>
    </row>
    <row r="13" spans="1:19" ht="12.75">
      <c r="A13" s="85" t="s">
        <v>1</v>
      </c>
      <c r="B13" s="138"/>
      <c r="C13" s="138"/>
      <c r="D13" s="93"/>
      <c r="E13" s="93"/>
      <c r="F13" s="93"/>
      <c r="G13" s="93"/>
      <c r="H13" s="93"/>
      <c r="I13" s="145" t="s">
        <v>73</v>
      </c>
      <c r="J13" s="110"/>
      <c r="K13" s="145" t="s">
        <v>74</v>
      </c>
      <c r="L13" s="110"/>
      <c r="M13" s="145" t="s">
        <v>75</v>
      </c>
      <c r="N13" s="110"/>
      <c r="O13" s="145" t="s">
        <v>76</v>
      </c>
      <c r="P13" s="110"/>
      <c r="Q13" s="145" t="s">
        <v>77</v>
      </c>
      <c r="R13" s="93"/>
      <c r="S13" s="171" t="s">
        <v>0</v>
      </c>
    </row>
    <row r="14" spans="1:19" ht="12.75">
      <c r="A14" s="85"/>
      <c r="B14" s="202"/>
      <c r="C14" s="202"/>
      <c r="D14" s="93"/>
      <c r="E14" s="93"/>
      <c r="F14" s="93"/>
      <c r="G14" s="93"/>
      <c r="H14" s="93"/>
      <c r="I14" s="110"/>
      <c r="J14" s="110"/>
      <c r="K14" s="110"/>
      <c r="L14" s="110"/>
      <c r="M14" s="110"/>
      <c r="N14" s="110"/>
      <c r="O14" s="110"/>
      <c r="P14" s="110"/>
      <c r="Q14" s="110"/>
      <c r="R14" s="93"/>
      <c r="S14" s="172"/>
    </row>
    <row r="15" spans="1:19" s="4" customFormat="1" ht="25.5">
      <c r="A15" s="86"/>
      <c r="B15" s="139" t="s">
        <v>9</v>
      </c>
      <c r="C15" s="96"/>
      <c r="D15" s="170"/>
      <c r="E15" s="140" t="s">
        <v>101</v>
      </c>
      <c r="F15" s="102"/>
      <c r="G15" s="102" t="s">
        <v>22</v>
      </c>
      <c r="H15" s="102"/>
      <c r="I15" s="111"/>
      <c r="J15" s="111"/>
      <c r="K15" s="111"/>
      <c r="L15" s="111"/>
      <c r="M15" s="111"/>
      <c r="N15" s="111"/>
      <c r="O15" s="111"/>
      <c r="P15" s="111"/>
      <c r="Q15" s="111"/>
      <c r="R15" s="96"/>
      <c r="S15" s="173"/>
    </row>
    <row r="16" spans="1:19" s="4" customFormat="1" ht="9.75" customHeight="1">
      <c r="A16" s="86"/>
      <c r="B16" s="139"/>
      <c r="C16" s="96"/>
      <c r="D16" s="170"/>
      <c r="E16" s="140"/>
      <c r="F16" s="102"/>
      <c r="G16" s="102"/>
      <c r="H16" s="102"/>
      <c r="I16" s="111"/>
      <c r="J16" s="111"/>
      <c r="K16" s="111"/>
      <c r="L16" s="111"/>
      <c r="M16" s="111"/>
      <c r="N16" s="111"/>
      <c r="O16" s="111"/>
      <c r="P16" s="111"/>
      <c r="Q16" s="111"/>
      <c r="R16" s="96"/>
      <c r="S16" s="173"/>
    </row>
    <row r="17" spans="1:19" ht="12.75">
      <c r="A17" s="84"/>
      <c r="B17" s="212">
        <v>1</v>
      </c>
      <c r="C17" s="213"/>
      <c r="D17" s="93"/>
      <c r="E17" s="17">
        <v>150000</v>
      </c>
      <c r="F17" s="93"/>
      <c r="G17" s="10">
        <v>1.8</v>
      </c>
      <c r="H17" s="93"/>
      <c r="I17" s="9">
        <f>E17/12*G17</f>
        <v>22500</v>
      </c>
      <c r="K17" s="9">
        <f>I17*(1+$Q$8)</f>
        <v>23400</v>
      </c>
      <c r="M17" s="9">
        <f>K17*(1+$Q$8)</f>
        <v>24336</v>
      </c>
      <c r="O17" s="9">
        <f>M17*(1+$Q$8)</f>
        <v>25309.440000000002</v>
      </c>
      <c r="P17" s="107"/>
      <c r="Q17" s="9">
        <f>O17*(1+$Q$8)</f>
        <v>26321.817600000002</v>
      </c>
      <c r="R17" s="93"/>
      <c r="S17" s="169">
        <f>SUM(I17:R17)</f>
        <v>121867.25760000001</v>
      </c>
    </row>
    <row r="18" spans="1:19" ht="12.75">
      <c r="A18" s="84"/>
      <c r="B18" s="212">
        <v>2</v>
      </c>
      <c r="C18" s="213"/>
      <c r="D18" s="93"/>
      <c r="E18" s="17">
        <v>150000</v>
      </c>
      <c r="F18" s="93"/>
      <c r="G18" s="10">
        <v>0.6</v>
      </c>
      <c r="H18" s="93"/>
      <c r="I18" s="9">
        <f>E18/12*G18</f>
        <v>7500</v>
      </c>
      <c r="K18" s="9">
        <f>I18*(1+$Q$8)</f>
        <v>7800</v>
      </c>
      <c r="M18" s="9">
        <f>K18*(1+$Q$8)</f>
        <v>8112</v>
      </c>
      <c r="O18" s="9">
        <f>M18*(1+$Q$8)</f>
        <v>8436.48</v>
      </c>
      <c r="P18" s="107"/>
      <c r="Q18" s="9">
        <f>O18*(1+$Q$8)</f>
        <v>8773.9392</v>
      </c>
      <c r="R18" s="93"/>
      <c r="S18" s="169">
        <f>SUM(I18:R18)</f>
        <v>40622.419200000004</v>
      </c>
    </row>
    <row r="19" spans="1:19" ht="12.75">
      <c r="A19" s="84"/>
      <c r="B19" s="212">
        <v>3</v>
      </c>
      <c r="C19" s="213"/>
      <c r="D19" s="93"/>
      <c r="E19" s="17">
        <v>150000</v>
      </c>
      <c r="F19" s="93"/>
      <c r="G19" s="10">
        <v>0.6</v>
      </c>
      <c r="H19" s="93"/>
      <c r="I19" s="9">
        <f>E19/12*G19</f>
        <v>7500</v>
      </c>
      <c r="K19" s="9">
        <f>I19*(1+$Q$8)</f>
        <v>7800</v>
      </c>
      <c r="M19" s="9">
        <f>K19*(1+$Q$8)</f>
        <v>8112</v>
      </c>
      <c r="O19" s="9">
        <f>M19*(1+$Q$8)</f>
        <v>8436.48</v>
      </c>
      <c r="P19" s="107"/>
      <c r="Q19" s="9">
        <f>O19*(1+$Q$8)</f>
        <v>8773.9392</v>
      </c>
      <c r="R19" s="93"/>
      <c r="S19" s="169">
        <f>SUM(I19:R19)</f>
        <v>40622.419200000004</v>
      </c>
    </row>
    <row r="20" spans="1:19" ht="12.75">
      <c r="A20" s="84"/>
      <c r="B20" s="212">
        <v>4</v>
      </c>
      <c r="C20" s="213"/>
      <c r="D20" s="93"/>
      <c r="E20" s="17">
        <v>125000</v>
      </c>
      <c r="F20" s="93"/>
      <c r="G20" s="10">
        <v>0.6000000000000001</v>
      </c>
      <c r="H20" s="93"/>
      <c r="I20" s="9">
        <f>E20/12*G20</f>
        <v>6250.000000000001</v>
      </c>
      <c r="K20" s="9">
        <f>I20*(1+$Q$8)</f>
        <v>6500.000000000001</v>
      </c>
      <c r="M20" s="9">
        <f>K20*(1+$Q$8)</f>
        <v>6760.000000000001</v>
      </c>
      <c r="O20" s="9">
        <f>M20*(1+$Q$8)</f>
        <v>7030.4000000000015</v>
      </c>
      <c r="P20" s="107"/>
      <c r="Q20" s="9">
        <f>O20*(1+$Q$8)</f>
        <v>7311.616000000002</v>
      </c>
      <c r="R20" s="93"/>
      <c r="S20" s="169">
        <f>SUM(I20:R20)</f>
        <v>33852.016</v>
      </c>
    </row>
    <row r="21" spans="1:19" ht="12.75">
      <c r="A21" s="84"/>
      <c r="B21" s="212">
        <v>5</v>
      </c>
      <c r="C21" s="213"/>
      <c r="D21" s="93"/>
      <c r="E21" s="17">
        <v>125000</v>
      </c>
      <c r="F21" s="93"/>
      <c r="G21" s="10">
        <v>0.6000000000000001</v>
      </c>
      <c r="H21" s="93"/>
      <c r="I21" s="9">
        <f>E21/12*G21</f>
        <v>6250.000000000001</v>
      </c>
      <c r="K21" s="9">
        <f>I21*(1+$Q$8)</f>
        <v>6500.000000000001</v>
      </c>
      <c r="M21" s="9">
        <f>K21*(1+$Q$8)</f>
        <v>6760.000000000001</v>
      </c>
      <c r="O21" s="9">
        <f>M21*(1+$Q$8)</f>
        <v>7030.4000000000015</v>
      </c>
      <c r="P21" s="107"/>
      <c r="Q21" s="9">
        <f>O21*(1+$Q$8)</f>
        <v>7311.616000000002</v>
      </c>
      <c r="R21" s="93"/>
      <c r="S21" s="169">
        <f>SUM(I21:R21)</f>
        <v>33852.016</v>
      </c>
    </row>
    <row r="22" spans="1:19" s="3" customFormat="1" ht="12.75">
      <c r="A22" s="84"/>
      <c r="B22" s="93"/>
      <c r="C22" s="93"/>
      <c r="D22" s="93"/>
      <c r="E22" s="93"/>
      <c r="F22" s="93"/>
      <c r="G22" s="93"/>
      <c r="H22" s="93"/>
      <c r="I22" s="159"/>
      <c r="J22" s="107"/>
      <c r="K22" s="107"/>
      <c r="L22" s="107"/>
      <c r="M22" s="107"/>
      <c r="N22" s="107"/>
      <c r="O22" s="107"/>
      <c r="P22" s="107"/>
      <c r="Q22" s="107"/>
      <c r="R22" s="93"/>
      <c r="S22" s="169"/>
    </row>
    <row r="23" spans="1:23" s="3" customFormat="1" ht="12.75">
      <c r="A23" s="84"/>
      <c r="B23" s="202" t="s">
        <v>20</v>
      </c>
      <c r="C23" s="202"/>
      <c r="D23" s="93"/>
      <c r="E23" s="93"/>
      <c r="F23" s="93"/>
      <c r="G23" s="93"/>
      <c r="H23" s="93"/>
      <c r="I23" s="159"/>
      <c r="J23" s="107"/>
      <c r="K23" s="107"/>
      <c r="L23" s="107"/>
      <c r="M23" s="107"/>
      <c r="N23" s="107"/>
      <c r="O23" s="107"/>
      <c r="P23" s="107"/>
      <c r="Q23" s="107"/>
      <c r="R23" s="93"/>
      <c r="S23" s="169"/>
      <c r="U23" s="23"/>
      <c r="V23" s="26"/>
      <c r="W23" s="26"/>
    </row>
    <row r="24" spans="1:23" s="4" customFormat="1" ht="12.75">
      <c r="A24" s="86"/>
      <c r="B24" s="96"/>
      <c r="C24" s="96"/>
      <c r="D24" s="170"/>
      <c r="E24" s="102" t="s">
        <v>24</v>
      </c>
      <c r="F24" s="102"/>
      <c r="G24" s="102" t="s">
        <v>22</v>
      </c>
      <c r="H24" s="102"/>
      <c r="I24" s="160"/>
      <c r="J24" s="111"/>
      <c r="K24" s="111"/>
      <c r="L24" s="111"/>
      <c r="M24" s="111"/>
      <c r="N24" s="111"/>
      <c r="O24" s="111"/>
      <c r="P24" s="111"/>
      <c r="Q24" s="111"/>
      <c r="R24" s="96"/>
      <c r="S24" s="173"/>
      <c r="U24" s="24"/>
      <c r="V24" s="24"/>
      <c r="W24" s="24"/>
    </row>
    <row r="25" spans="1:23" ht="12.75">
      <c r="A25" s="176"/>
      <c r="B25" s="214" t="s">
        <v>78</v>
      </c>
      <c r="C25" s="215"/>
      <c r="D25" s="93"/>
      <c r="E25" s="17">
        <v>50000</v>
      </c>
      <c r="F25" s="93"/>
      <c r="G25" s="10">
        <v>12</v>
      </c>
      <c r="H25" s="93"/>
      <c r="I25" s="9">
        <f>E25/12*G25</f>
        <v>50000</v>
      </c>
      <c r="K25" s="9">
        <f>I25*(1+$Q$9)</f>
        <v>52000</v>
      </c>
      <c r="M25" s="9">
        <f>K25*(1+$Q$9)</f>
        <v>54080</v>
      </c>
      <c r="O25" s="9">
        <f>M25*(1+$Q$9)</f>
        <v>56243.200000000004</v>
      </c>
      <c r="P25" s="107"/>
      <c r="Q25" s="9">
        <f>O25*(1+$Q$9)</f>
        <v>58492.92800000001</v>
      </c>
      <c r="R25" s="93"/>
      <c r="S25" s="169">
        <f>SUM(I25:R25)</f>
        <v>270816.128</v>
      </c>
      <c r="U25" s="24"/>
      <c r="V25" s="24"/>
      <c r="W25" s="24"/>
    </row>
    <row r="26" spans="1:19" ht="12.75">
      <c r="A26" s="84"/>
      <c r="B26" s="212" t="s">
        <v>79</v>
      </c>
      <c r="C26" s="215"/>
      <c r="D26" s="93"/>
      <c r="E26" s="17">
        <v>45000</v>
      </c>
      <c r="F26" s="93"/>
      <c r="G26" s="10">
        <v>12</v>
      </c>
      <c r="H26" s="93"/>
      <c r="I26" s="9">
        <f>E26/12*G26</f>
        <v>45000</v>
      </c>
      <c r="K26" s="9">
        <f>I26*(1+$Q$9)</f>
        <v>46800</v>
      </c>
      <c r="M26" s="9">
        <f>K26*(1+$Q$9)</f>
        <v>48672</v>
      </c>
      <c r="O26" s="9">
        <f>M26*(1+$Q$9)</f>
        <v>50618.880000000005</v>
      </c>
      <c r="P26" s="107"/>
      <c r="Q26" s="9">
        <f>O26*(1+$Q$9)</f>
        <v>52643.635200000004</v>
      </c>
      <c r="R26" s="93"/>
      <c r="S26" s="169">
        <f>SUM(I26:R26)</f>
        <v>243734.51520000002</v>
      </c>
    </row>
    <row r="27" spans="1:19" ht="12.75">
      <c r="A27" s="84"/>
      <c r="B27" s="212" t="s">
        <v>80</v>
      </c>
      <c r="C27" s="215"/>
      <c r="D27" s="93"/>
      <c r="E27" s="17">
        <v>40000</v>
      </c>
      <c r="F27" s="93"/>
      <c r="G27" s="10">
        <v>12</v>
      </c>
      <c r="H27" s="93"/>
      <c r="I27" s="9">
        <f>E27/12*G27</f>
        <v>40000</v>
      </c>
      <c r="K27" s="9">
        <f>I27*(1+$Q$9)</f>
        <v>41600</v>
      </c>
      <c r="M27" s="9">
        <f>K27*(1+$Q$9)</f>
        <v>43264</v>
      </c>
      <c r="O27" s="9">
        <f>M27*(1+$Q$9)</f>
        <v>44994.560000000005</v>
      </c>
      <c r="P27" s="107"/>
      <c r="Q27" s="9">
        <f>O27*(1+$Q$9)</f>
        <v>46794.34240000001</v>
      </c>
      <c r="R27" s="93"/>
      <c r="S27" s="169">
        <f>SUM(I27:R27)</f>
        <v>216652.90240000002</v>
      </c>
    </row>
    <row r="28" spans="1:19" ht="12.75">
      <c r="A28" s="84"/>
      <c r="B28" s="93"/>
      <c r="C28" s="93"/>
      <c r="D28" s="93"/>
      <c r="E28" s="93"/>
      <c r="F28" s="93"/>
      <c r="G28" s="93"/>
      <c r="H28" s="93"/>
      <c r="I28" s="107"/>
      <c r="K28" s="107"/>
      <c r="M28" s="107"/>
      <c r="O28" s="107"/>
      <c r="P28" s="107"/>
      <c r="Q28" s="107"/>
      <c r="R28" s="93"/>
      <c r="S28" s="169"/>
    </row>
    <row r="29" spans="1:23" s="5" customFormat="1" ht="12.75">
      <c r="A29" s="86"/>
      <c r="B29" s="202" t="s">
        <v>102</v>
      </c>
      <c r="C29" s="202"/>
      <c r="D29" s="96"/>
      <c r="E29" s="96"/>
      <c r="F29" s="96"/>
      <c r="G29" s="96"/>
      <c r="H29" s="96"/>
      <c r="I29" s="111"/>
      <c r="J29" s="111"/>
      <c r="K29" s="111"/>
      <c r="L29" s="111"/>
      <c r="M29" s="111"/>
      <c r="N29" s="111"/>
      <c r="O29" s="111"/>
      <c r="P29" s="111"/>
      <c r="Q29" s="111"/>
      <c r="R29" s="96"/>
      <c r="S29" s="173"/>
      <c r="U29"/>
      <c r="V29"/>
      <c r="W29"/>
    </row>
    <row r="30" spans="1:23" ht="12.75">
      <c r="A30" s="84"/>
      <c r="B30" s="93"/>
      <c r="C30" s="93"/>
      <c r="D30" s="93"/>
      <c r="E30" s="161" t="s">
        <v>24</v>
      </c>
      <c r="F30" s="93"/>
      <c r="G30" s="93" t="s">
        <v>21</v>
      </c>
      <c r="H30" s="93"/>
      <c r="I30" s="162" t="s">
        <v>41</v>
      </c>
      <c r="J30" s="110"/>
      <c r="K30" s="117" t="s">
        <v>41</v>
      </c>
      <c r="L30" s="110"/>
      <c r="M30" s="162" t="s">
        <v>41</v>
      </c>
      <c r="N30" s="110"/>
      <c r="O30" s="117" t="s">
        <v>41</v>
      </c>
      <c r="P30" s="110"/>
      <c r="Q30" s="117" t="s">
        <v>41</v>
      </c>
      <c r="R30" s="93"/>
      <c r="S30" s="169" t="s">
        <v>41</v>
      </c>
      <c r="U30" s="5"/>
      <c r="V30" s="5"/>
      <c r="W30" s="5"/>
    </row>
    <row r="31" spans="1:19" ht="12.75">
      <c r="A31" s="84"/>
      <c r="B31" s="93"/>
      <c r="C31" s="163" t="s">
        <v>30</v>
      </c>
      <c r="D31" s="93"/>
      <c r="E31" s="17">
        <v>30155</v>
      </c>
      <c r="F31" s="93"/>
      <c r="G31" s="10">
        <v>1</v>
      </c>
      <c r="H31" s="93"/>
      <c r="I31" s="9">
        <f>G31*E31</f>
        <v>30155</v>
      </c>
      <c r="K31" s="9">
        <f>I31*(1+$Q$10)</f>
        <v>31361.2</v>
      </c>
      <c r="M31" s="9">
        <f>K31*(1+$Q$10)</f>
        <v>32615.648</v>
      </c>
      <c r="O31" s="9">
        <f>M31*(1+$Q$10)</f>
        <v>33920.27392</v>
      </c>
      <c r="P31" s="107"/>
      <c r="Q31" s="9">
        <f>O31*(1+$Q$10)</f>
        <v>35277.0848768</v>
      </c>
      <c r="R31" s="93"/>
      <c r="S31" s="169">
        <f>SUM(I31:R31)</f>
        <v>163329.20679680002</v>
      </c>
    </row>
    <row r="32" spans="1:19" ht="12.75">
      <c r="A32" s="84"/>
      <c r="B32" s="93"/>
      <c r="C32" s="163" t="s">
        <v>31</v>
      </c>
      <c r="D32" s="93"/>
      <c r="E32" s="17">
        <v>31964</v>
      </c>
      <c r="F32" s="93"/>
      <c r="G32" s="27">
        <v>3</v>
      </c>
      <c r="H32" s="93"/>
      <c r="I32" s="9">
        <f>G32*E32</f>
        <v>95892</v>
      </c>
      <c r="K32" s="9">
        <f>I32*(1+$Q$10)</f>
        <v>99727.68000000001</v>
      </c>
      <c r="M32" s="9">
        <f>K32*(1+$Q$10)</f>
        <v>103716.7872</v>
      </c>
      <c r="O32" s="9">
        <f>M32*(1+$Q$10)</f>
        <v>107865.45868800001</v>
      </c>
      <c r="P32" s="107"/>
      <c r="Q32" s="9">
        <f>O32*(1+$Q$10)</f>
        <v>112180.07703552002</v>
      </c>
      <c r="R32" s="93"/>
      <c r="S32" s="169">
        <f>SUM(I32:R32)</f>
        <v>519382.00292352005</v>
      </c>
    </row>
    <row r="33" spans="1:19" ht="12.75">
      <c r="A33" s="84"/>
      <c r="B33" s="93"/>
      <c r="C33" s="163" t="s">
        <v>32</v>
      </c>
      <c r="D33" s="93"/>
      <c r="E33" s="17">
        <v>33882</v>
      </c>
      <c r="F33" s="93"/>
      <c r="G33" s="10">
        <v>1</v>
      </c>
      <c r="H33" s="93"/>
      <c r="I33" s="9">
        <f>G33*E33</f>
        <v>33882</v>
      </c>
      <c r="K33" s="9">
        <f>I33*(1+$Q$10)</f>
        <v>35237.28</v>
      </c>
      <c r="M33" s="9">
        <f>K33*(1+$Q$10)</f>
        <v>36646.7712</v>
      </c>
      <c r="O33" s="9">
        <f>M33*(1+$Q$10)</f>
        <v>38112.642048</v>
      </c>
      <c r="P33" s="107"/>
      <c r="Q33" s="9">
        <f>O33*(1+$Q$10)</f>
        <v>39637.147729920005</v>
      </c>
      <c r="R33" s="93"/>
      <c r="S33" s="169">
        <f>SUM(I33:R33)</f>
        <v>183515.84097792</v>
      </c>
    </row>
    <row r="34" spans="1:19" ht="12.75">
      <c r="A34" s="84"/>
      <c r="B34" s="93"/>
      <c r="C34" s="93"/>
      <c r="D34" s="93"/>
      <c r="E34" s="93"/>
      <c r="F34" s="93"/>
      <c r="G34" s="93"/>
      <c r="H34" s="93"/>
      <c r="I34" s="107"/>
      <c r="K34" s="118"/>
      <c r="M34" s="107"/>
      <c r="O34" s="107"/>
      <c r="P34" s="107"/>
      <c r="Q34" s="107"/>
      <c r="R34" s="93"/>
      <c r="S34" s="169"/>
    </row>
    <row r="35" spans="1:23" ht="12.75">
      <c r="A35" s="84"/>
      <c r="B35" s="202" t="s">
        <v>40</v>
      </c>
      <c r="C35" s="202"/>
      <c r="D35" s="93"/>
      <c r="E35" s="93"/>
      <c r="F35" s="93"/>
      <c r="G35" s="161"/>
      <c r="H35" s="93"/>
      <c r="I35" s="107"/>
      <c r="K35" s="118"/>
      <c r="M35" s="107"/>
      <c r="O35" s="107"/>
      <c r="P35" s="107"/>
      <c r="Q35" s="107"/>
      <c r="R35" s="93"/>
      <c r="S35" s="169"/>
      <c r="U35" s="25"/>
      <c r="V35" s="25"/>
      <c r="W35" s="25"/>
    </row>
    <row r="36" spans="1:19" ht="12.75">
      <c r="A36" s="84"/>
      <c r="B36" s="93"/>
      <c r="C36" s="93"/>
      <c r="D36" s="93"/>
      <c r="E36" s="93"/>
      <c r="F36" s="93"/>
      <c r="G36" s="161"/>
      <c r="H36" s="93"/>
      <c r="I36" s="19">
        <v>10000</v>
      </c>
      <c r="K36" s="19">
        <v>10000</v>
      </c>
      <c r="M36" s="19">
        <v>10000</v>
      </c>
      <c r="O36" s="19">
        <v>10000</v>
      </c>
      <c r="P36" s="107"/>
      <c r="Q36" s="19">
        <v>10000</v>
      </c>
      <c r="R36" s="93"/>
      <c r="S36" s="169">
        <f>SUM(I36:R36)</f>
        <v>50000</v>
      </c>
    </row>
    <row r="37" spans="1:19" ht="12.75">
      <c r="A37" s="84"/>
      <c r="B37" s="93"/>
      <c r="C37" s="93"/>
      <c r="D37" s="93"/>
      <c r="E37" s="93"/>
      <c r="F37" s="93"/>
      <c r="G37" s="161"/>
      <c r="H37" s="93"/>
      <c r="I37" s="107"/>
      <c r="K37" s="118"/>
      <c r="M37" s="107"/>
      <c r="O37" s="107"/>
      <c r="P37" s="107"/>
      <c r="Q37" s="107"/>
      <c r="R37" s="93"/>
      <c r="S37" s="169"/>
    </row>
    <row r="38" spans="1:23" s="5" customFormat="1" ht="12.75">
      <c r="A38" s="86"/>
      <c r="B38" s="202" t="s">
        <v>7</v>
      </c>
      <c r="C38" s="202"/>
      <c r="D38" s="96"/>
      <c r="E38" s="96"/>
      <c r="F38" s="96"/>
      <c r="G38" s="96"/>
      <c r="H38" s="96"/>
      <c r="I38" s="111"/>
      <c r="J38" s="111"/>
      <c r="K38" s="111"/>
      <c r="L38" s="111"/>
      <c r="M38" s="111"/>
      <c r="N38" s="111"/>
      <c r="O38" s="111"/>
      <c r="P38" s="111"/>
      <c r="Q38" s="111"/>
      <c r="R38" s="96"/>
      <c r="S38" s="173"/>
      <c r="U38"/>
      <c r="V38"/>
      <c r="W38"/>
    </row>
    <row r="39" spans="1:19" ht="12.75">
      <c r="A39" s="84"/>
      <c r="B39" s="93"/>
      <c r="C39" s="93"/>
      <c r="D39" s="93"/>
      <c r="E39" s="161" t="s">
        <v>24</v>
      </c>
      <c r="F39" s="93"/>
      <c r="G39" s="161" t="s">
        <v>22</v>
      </c>
      <c r="H39" s="93"/>
      <c r="I39" s="159"/>
      <c r="K39" s="107"/>
      <c r="M39" s="107"/>
      <c r="O39" s="107"/>
      <c r="P39" s="107"/>
      <c r="Q39" s="107"/>
      <c r="R39" s="93"/>
      <c r="S39" s="169"/>
    </row>
    <row r="40" spans="1:23" ht="12.75">
      <c r="A40" s="84"/>
      <c r="B40" s="93"/>
      <c r="C40" s="93"/>
      <c r="D40" s="93"/>
      <c r="E40" s="17">
        <v>80000</v>
      </c>
      <c r="F40" s="93"/>
      <c r="G40" s="10">
        <v>12</v>
      </c>
      <c r="H40" s="93"/>
      <c r="I40" s="9">
        <f>E40/12*G40</f>
        <v>80000</v>
      </c>
      <c r="K40" s="9">
        <f>I40*(1+$Q$9)</f>
        <v>83200</v>
      </c>
      <c r="M40" s="9">
        <f>K40*(1+$Q$9)</f>
        <v>86528</v>
      </c>
      <c r="O40" s="9">
        <f>M40*(1+$Q$9)</f>
        <v>89989.12000000001</v>
      </c>
      <c r="P40" s="107"/>
      <c r="Q40" s="9">
        <f>O40*(1+$Q$9)</f>
        <v>93588.68480000002</v>
      </c>
      <c r="R40" s="93"/>
      <c r="S40" s="169">
        <f>SUM(I40:R40)</f>
        <v>433305.80480000004</v>
      </c>
      <c r="U40" s="5"/>
      <c r="V40" s="5"/>
      <c r="W40" s="5"/>
    </row>
    <row r="41" spans="1:32" s="3" customFormat="1" ht="12.75">
      <c r="A41" s="84"/>
      <c r="B41" s="93"/>
      <c r="C41" s="93"/>
      <c r="D41" s="93"/>
      <c r="E41" s="93"/>
      <c r="F41" s="93"/>
      <c r="G41" s="93"/>
      <c r="H41" s="93"/>
      <c r="I41" s="107"/>
      <c r="J41" s="107"/>
      <c r="K41" s="107"/>
      <c r="L41" s="107"/>
      <c r="M41" s="107"/>
      <c r="N41" s="107"/>
      <c r="O41" s="107"/>
      <c r="P41" s="107"/>
      <c r="Q41" s="107"/>
      <c r="R41" s="93"/>
      <c r="S41" s="169"/>
      <c r="U41"/>
      <c r="V41"/>
      <c r="W41"/>
      <c r="X41"/>
      <c r="Y41"/>
      <c r="Z41"/>
      <c r="AA41"/>
      <c r="AB41"/>
      <c r="AC41"/>
      <c r="AD41"/>
      <c r="AE41"/>
      <c r="AF41"/>
    </row>
    <row r="42" spans="1:23" s="5" customFormat="1" ht="12.75">
      <c r="A42" s="86"/>
      <c r="B42" s="202" t="s">
        <v>81</v>
      </c>
      <c r="C42" s="202"/>
      <c r="D42" s="96"/>
      <c r="E42" s="96"/>
      <c r="F42" s="96"/>
      <c r="G42" s="96"/>
      <c r="H42" s="96"/>
      <c r="I42" s="111"/>
      <c r="J42" s="111"/>
      <c r="K42" s="111"/>
      <c r="L42" s="111"/>
      <c r="M42" s="111"/>
      <c r="N42" s="111"/>
      <c r="O42" s="111"/>
      <c r="P42" s="111"/>
      <c r="Q42" s="111"/>
      <c r="R42" s="96"/>
      <c r="S42" s="173"/>
      <c r="U42"/>
      <c r="V42"/>
      <c r="W42"/>
    </row>
    <row r="43" spans="1:19" ht="12.75">
      <c r="A43" s="84"/>
      <c r="B43" s="93"/>
      <c r="C43" s="93"/>
      <c r="D43" s="93"/>
      <c r="E43" s="161" t="s">
        <v>24</v>
      </c>
      <c r="F43" s="93"/>
      <c r="G43" s="161" t="s">
        <v>22</v>
      </c>
      <c r="H43" s="93"/>
      <c r="I43" s="107"/>
      <c r="K43" s="107"/>
      <c r="M43" s="107"/>
      <c r="O43" s="107"/>
      <c r="P43" s="107"/>
      <c r="Q43" s="107"/>
      <c r="R43" s="93"/>
      <c r="S43" s="169"/>
    </row>
    <row r="44" spans="1:32" ht="12.75">
      <c r="A44" s="84"/>
      <c r="B44" s="93"/>
      <c r="C44" s="93"/>
      <c r="D44" s="93"/>
      <c r="E44" s="17">
        <v>50000</v>
      </c>
      <c r="F44" s="93"/>
      <c r="G44" s="11">
        <v>12</v>
      </c>
      <c r="H44" s="93"/>
      <c r="I44" s="9">
        <f>E44/12*G44</f>
        <v>50000</v>
      </c>
      <c r="K44" s="9">
        <f>I44*(1+$Q$9)</f>
        <v>52000</v>
      </c>
      <c r="M44" s="9">
        <f>K44*(1+$Q$9)</f>
        <v>54080</v>
      </c>
      <c r="O44" s="9">
        <f>M44*(1+$Q$9)</f>
        <v>56243.200000000004</v>
      </c>
      <c r="P44" s="107"/>
      <c r="Q44" s="9">
        <f>O44*(1+$Q$9)</f>
        <v>58492.92800000001</v>
      </c>
      <c r="R44" s="93"/>
      <c r="S44" s="169">
        <f>SUM(I44:R44)</f>
        <v>270816.128</v>
      </c>
      <c r="X44" s="5"/>
      <c r="Y44" s="5"/>
      <c r="Z44" s="5"/>
      <c r="AA44" s="5"/>
      <c r="AB44" s="5"/>
      <c r="AC44" s="5"/>
      <c r="AD44" s="5"/>
      <c r="AE44" s="5"/>
      <c r="AF44" s="5"/>
    </row>
    <row r="45" spans="1:19" ht="12.75">
      <c r="A45" s="84"/>
      <c r="B45" s="93"/>
      <c r="C45" s="93"/>
      <c r="D45" s="93"/>
      <c r="E45" s="93"/>
      <c r="F45" s="93"/>
      <c r="G45" s="93"/>
      <c r="H45" s="93"/>
      <c r="I45" s="107"/>
      <c r="K45" s="107"/>
      <c r="M45" s="107"/>
      <c r="O45" s="107"/>
      <c r="P45" s="107"/>
      <c r="Q45" s="107"/>
      <c r="R45" s="93"/>
      <c r="S45" s="169"/>
    </row>
    <row r="46" spans="1:23" s="5" customFormat="1" ht="12.75">
      <c r="A46" s="88" t="s">
        <v>2</v>
      </c>
      <c r="B46" s="164"/>
      <c r="C46" s="164"/>
      <c r="D46" s="96"/>
      <c r="E46" s="96"/>
      <c r="F46" s="96"/>
      <c r="G46" s="96"/>
      <c r="H46" s="96"/>
      <c r="I46" s="111"/>
      <c r="J46" s="111"/>
      <c r="K46" s="111"/>
      <c r="L46" s="111"/>
      <c r="M46" s="111"/>
      <c r="N46" s="111"/>
      <c r="O46" s="111"/>
      <c r="P46" s="111"/>
      <c r="Q46" s="111"/>
      <c r="R46" s="96"/>
      <c r="S46" s="173"/>
      <c r="U46"/>
      <c r="V46"/>
      <c r="W46"/>
    </row>
    <row r="47" spans="1:19" ht="12.75">
      <c r="A47" s="84"/>
      <c r="B47" s="93"/>
      <c r="C47" s="163" t="s">
        <v>2</v>
      </c>
      <c r="D47" s="93"/>
      <c r="E47" s="93"/>
      <c r="F47" s="93"/>
      <c r="G47" s="93"/>
      <c r="H47" s="93"/>
      <c r="I47" s="16">
        <f>SUM(I17:I22)*$Q$3+SUM(I25:I28)*$Q$4+SUM(I31:I34)*$Q$5+SUM(I40:I45)*$Q$4</f>
        <v>142478.7</v>
      </c>
      <c r="K47" s="16">
        <f>SUM(K17:K22)*$Q$3+SUM(K25:K28)*$Q$4+SUM(K31:K34)*$Q$5+SUM(K40:K45)*$Q$4</f>
        <v>148177.848</v>
      </c>
      <c r="M47" s="16">
        <f>SUM(M17:M22)*$Q$3+SUM(M25:M28)*$Q$4+SUM(M31:M34)*$Q$5+SUM(M40:M45)*$Q$4</f>
        <v>154104.96192</v>
      </c>
      <c r="O47" s="16">
        <f>SUM(O17:O22)*$Q$3+SUM(O25:O28)*$Q$4+SUM(O31:O34)*$Q$5+SUM(O40:O45)*$Q$4</f>
        <v>160269.1603968</v>
      </c>
      <c r="P47" s="107"/>
      <c r="Q47" s="16">
        <f>SUM(Q17:Q22)*$Q$3+SUM(Q25:Q28)*$Q$4+SUM(Q31:Q34)*$Q$5+SUM(Q40:Q45)*$Q$4</f>
        <v>166679.926812672</v>
      </c>
      <c r="R47" s="93"/>
      <c r="S47" s="169">
        <f>SUM(I47:R47)</f>
        <v>771710.5971294721</v>
      </c>
    </row>
    <row r="48" spans="1:32" ht="12.75">
      <c r="A48" s="86"/>
      <c r="B48" s="96"/>
      <c r="C48" s="219" t="s">
        <v>33</v>
      </c>
      <c r="D48" s="96"/>
      <c r="E48" s="167" t="s">
        <v>34</v>
      </c>
      <c r="F48" s="220">
        <v>632</v>
      </c>
      <c r="G48" s="221"/>
      <c r="H48" s="93"/>
      <c r="I48" s="119"/>
      <c r="K48" s="119"/>
      <c r="M48" s="119"/>
      <c r="O48" s="119"/>
      <c r="P48" s="107"/>
      <c r="Q48" s="119"/>
      <c r="R48" s="93"/>
      <c r="S48" s="169"/>
      <c r="X48" s="5"/>
      <c r="Y48" s="5"/>
      <c r="Z48" s="5"/>
      <c r="AA48" s="5"/>
      <c r="AB48" s="5"/>
      <c r="AC48" s="5"/>
      <c r="AD48" s="5"/>
      <c r="AE48" s="5"/>
      <c r="AF48" s="5"/>
    </row>
    <row r="49" spans="1:19" ht="12.75">
      <c r="A49" s="86"/>
      <c r="B49" s="96"/>
      <c r="C49" s="219"/>
      <c r="D49" s="96"/>
      <c r="E49" s="167" t="s">
        <v>35</v>
      </c>
      <c r="F49" s="222">
        <v>20</v>
      </c>
      <c r="G49" s="223"/>
      <c r="H49" s="93"/>
      <c r="I49" s="12">
        <f>SUM(G31:G33)*F49*F48</f>
        <v>63200</v>
      </c>
      <c r="K49" s="12">
        <f>I49*(1+$Q$11)</f>
        <v>66992</v>
      </c>
      <c r="M49" s="12">
        <f>K49*(1+$Q$11)</f>
        <v>71011.52</v>
      </c>
      <c r="O49" s="12">
        <f>M49*(1+$Q$11)</f>
        <v>75272.2112</v>
      </c>
      <c r="P49" s="107"/>
      <c r="Q49" s="12">
        <f>O49*(1+$Q$11)</f>
        <v>79788.54387200001</v>
      </c>
      <c r="R49" s="93"/>
      <c r="S49" s="169">
        <f>SUM(I49:R49)</f>
        <v>356264.27507200005</v>
      </c>
    </row>
    <row r="50" spans="1:32" ht="12.75">
      <c r="A50" s="86"/>
      <c r="B50" s="92"/>
      <c r="C50" s="96"/>
      <c r="D50" s="96"/>
      <c r="E50" s="167"/>
      <c r="F50" s="103"/>
      <c r="G50" s="103"/>
      <c r="H50" s="93"/>
      <c r="I50" s="118"/>
      <c r="K50" s="118"/>
      <c r="M50" s="118"/>
      <c r="O50" s="118"/>
      <c r="P50" s="107"/>
      <c r="Q50" s="118"/>
      <c r="R50" s="93"/>
      <c r="S50" s="169"/>
      <c r="X50" s="5"/>
      <c r="Y50" s="5"/>
      <c r="Z50" s="5"/>
      <c r="AA50" s="5"/>
      <c r="AB50" s="5"/>
      <c r="AC50" s="5"/>
      <c r="AD50" s="5"/>
      <c r="AE50" s="5"/>
      <c r="AF50" s="5"/>
    </row>
    <row r="51" spans="1:19" ht="12.75">
      <c r="A51" s="86"/>
      <c r="B51" s="166" t="s">
        <v>37</v>
      </c>
      <c r="C51" s="96"/>
      <c r="D51" s="96"/>
      <c r="E51" s="167"/>
      <c r="F51" s="103"/>
      <c r="G51" s="103"/>
      <c r="H51" s="93"/>
      <c r="I51" s="120">
        <f>SUM(I17:I45)</f>
        <v>484929</v>
      </c>
      <c r="J51" s="112"/>
      <c r="K51" s="120">
        <f>SUM(K17:K45)</f>
        <v>503926.16000000003</v>
      </c>
      <c r="L51" s="112"/>
      <c r="M51" s="120">
        <f>SUM(M17:M45)</f>
        <v>523683.2064</v>
      </c>
      <c r="N51" s="112"/>
      <c r="O51" s="120">
        <f>SUM(O17:O45)</f>
        <v>544230.534656</v>
      </c>
      <c r="P51" s="112"/>
      <c r="Q51" s="120">
        <f>SUM(Q17:Q45)</f>
        <v>565599.7560422401</v>
      </c>
      <c r="R51" s="93"/>
      <c r="S51" s="169"/>
    </row>
    <row r="52" spans="1:32" ht="12.75">
      <c r="A52" s="86"/>
      <c r="B52" s="166" t="s">
        <v>82</v>
      </c>
      <c r="C52" s="96"/>
      <c r="D52" s="96"/>
      <c r="E52" s="167"/>
      <c r="F52" s="103"/>
      <c r="G52" s="103"/>
      <c r="H52" s="93"/>
      <c r="I52" s="121">
        <f>SUM(I47:I49)</f>
        <v>205678.7</v>
      </c>
      <c r="J52" s="112"/>
      <c r="K52" s="121">
        <f>SUM(K47:K49)</f>
        <v>215169.848</v>
      </c>
      <c r="L52" s="112"/>
      <c r="M52" s="121">
        <f>SUM(M47:M49)</f>
        <v>225116.48192</v>
      </c>
      <c r="N52" s="112"/>
      <c r="O52" s="121">
        <f>SUM(O47:O49)</f>
        <v>235541.3715968</v>
      </c>
      <c r="P52" s="112"/>
      <c r="Q52" s="121">
        <f>SUM(Q47:Q49)</f>
        <v>246468.470684672</v>
      </c>
      <c r="R52" s="93"/>
      <c r="S52" s="169"/>
      <c r="X52" s="5"/>
      <c r="Y52" s="5"/>
      <c r="Z52" s="5"/>
      <c r="AA52" s="5"/>
      <c r="AB52" s="5"/>
      <c r="AC52" s="5"/>
      <c r="AD52" s="5"/>
      <c r="AE52" s="5"/>
      <c r="AF52" s="5"/>
    </row>
    <row r="53" spans="1:19" ht="12.75">
      <c r="A53" s="86"/>
      <c r="B53" s="166" t="s">
        <v>38</v>
      </c>
      <c r="C53" s="96"/>
      <c r="D53" s="96"/>
      <c r="E53" s="167"/>
      <c r="F53" s="103"/>
      <c r="G53" s="103"/>
      <c r="H53" s="93"/>
      <c r="I53" s="122">
        <f>SUM(I51:I52)</f>
        <v>690607.7</v>
      </c>
      <c r="J53" s="113"/>
      <c r="K53" s="122">
        <f>SUM(K51:K52)</f>
        <v>719096.008</v>
      </c>
      <c r="L53" s="113"/>
      <c r="M53" s="122">
        <f>SUM(M51:M52)</f>
        <v>748799.68832</v>
      </c>
      <c r="N53" s="113"/>
      <c r="O53" s="122">
        <f>SUM(O51:O52)</f>
        <v>779771.9062528</v>
      </c>
      <c r="P53" s="113"/>
      <c r="Q53" s="122">
        <f>SUM(Q51:Q52)</f>
        <v>812068.2267269121</v>
      </c>
      <c r="R53" s="93"/>
      <c r="S53" s="169"/>
    </row>
    <row r="54" spans="1:32" ht="12.75">
      <c r="A54" s="86"/>
      <c r="B54" s="96"/>
      <c r="C54" s="96"/>
      <c r="D54" s="96"/>
      <c r="E54" s="167"/>
      <c r="F54" s="103"/>
      <c r="G54" s="103"/>
      <c r="H54" s="93"/>
      <c r="I54" s="118"/>
      <c r="K54" s="118"/>
      <c r="M54" s="118"/>
      <c r="O54" s="118"/>
      <c r="P54" s="107"/>
      <c r="Q54" s="118"/>
      <c r="R54" s="93"/>
      <c r="S54" s="169"/>
      <c r="X54" s="5"/>
      <c r="Y54" s="5"/>
      <c r="Z54" s="5"/>
      <c r="AA54" s="5"/>
      <c r="AB54" s="5"/>
      <c r="AC54" s="5"/>
      <c r="AD54" s="5"/>
      <c r="AE54" s="5"/>
      <c r="AF54" s="5"/>
    </row>
    <row r="55" spans="1:32" s="5" customFormat="1" ht="12.75">
      <c r="A55" s="88" t="s">
        <v>17</v>
      </c>
      <c r="B55" s="164"/>
      <c r="C55" s="164"/>
      <c r="D55" s="96"/>
      <c r="E55" s="96"/>
      <c r="F55" s="96"/>
      <c r="G55" s="96"/>
      <c r="H55" s="96"/>
      <c r="I55" s="111"/>
      <c r="J55" s="111"/>
      <c r="K55" s="111"/>
      <c r="L55" s="111"/>
      <c r="M55" s="111"/>
      <c r="N55" s="111"/>
      <c r="O55" s="111"/>
      <c r="P55" s="111"/>
      <c r="Q55" s="111"/>
      <c r="R55" s="96"/>
      <c r="S55" s="173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2.75">
      <c r="A56" s="84"/>
      <c r="B56" s="93"/>
      <c r="C56" s="93" t="s">
        <v>18</v>
      </c>
      <c r="E56" s="93"/>
      <c r="F56" s="93"/>
      <c r="G56" s="93"/>
      <c r="H56" s="93"/>
      <c r="I56" s="9">
        <v>7500</v>
      </c>
      <c r="K56" s="9">
        <v>20000</v>
      </c>
      <c r="M56" s="9">
        <v>20000</v>
      </c>
      <c r="O56" s="9">
        <v>20000</v>
      </c>
      <c r="P56" s="107"/>
      <c r="Q56" s="9">
        <v>20000</v>
      </c>
      <c r="R56" s="93"/>
      <c r="S56" s="169">
        <f>SUM(I56:R56)</f>
        <v>87500</v>
      </c>
      <c r="X56" s="5"/>
      <c r="Y56" s="5"/>
      <c r="Z56" s="5"/>
      <c r="AA56" s="5"/>
      <c r="AB56" s="5"/>
      <c r="AC56" s="5"/>
      <c r="AD56" s="5"/>
      <c r="AE56" s="5"/>
      <c r="AF56" s="5"/>
    </row>
    <row r="57" spans="1:19" ht="12.75">
      <c r="A57" s="84"/>
      <c r="B57" s="93"/>
      <c r="C57" s="93" t="s">
        <v>19</v>
      </c>
      <c r="E57" s="93"/>
      <c r="F57" s="93"/>
      <c r="G57" s="93"/>
      <c r="H57" s="93"/>
      <c r="I57" s="9">
        <v>7500</v>
      </c>
      <c r="K57" s="33">
        <v>20000</v>
      </c>
      <c r="M57" s="33">
        <v>20000</v>
      </c>
      <c r="O57" s="33">
        <v>20000</v>
      </c>
      <c r="P57" s="107"/>
      <c r="Q57" s="33">
        <v>20000</v>
      </c>
      <c r="R57" s="93"/>
      <c r="S57" s="169">
        <f>SUM(I57:R57)</f>
        <v>87500</v>
      </c>
    </row>
    <row r="58" spans="1:23" s="5" customFormat="1" ht="12.75">
      <c r="A58" s="88" t="s">
        <v>23</v>
      </c>
      <c r="B58" s="164"/>
      <c r="C58" s="164"/>
      <c r="D58" s="96"/>
      <c r="E58" s="96"/>
      <c r="F58" s="96"/>
      <c r="G58" s="96"/>
      <c r="H58" s="96"/>
      <c r="I58" s="111"/>
      <c r="J58" s="111"/>
      <c r="K58" s="111"/>
      <c r="L58" s="111"/>
      <c r="M58" s="111"/>
      <c r="N58" s="111"/>
      <c r="O58" s="111"/>
      <c r="P58" s="111"/>
      <c r="Q58" s="111"/>
      <c r="R58" s="96"/>
      <c r="S58" s="173"/>
      <c r="U58"/>
      <c r="V58"/>
      <c r="W58"/>
    </row>
    <row r="59" spans="1:19" ht="12.75">
      <c r="A59" s="84"/>
      <c r="B59" s="93"/>
      <c r="C59" s="93" t="s">
        <v>83</v>
      </c>
      <c r="E59" s="93"/>
      <c r="F59" s="93"/>
      <c r="G59" s="93"/>
      <c r="H59" s="93"/>
      <c r="I59" s="9">
        <v>0</v>
      </c>
      <c r="K59" s="9">
        <v>0</v>
      </c>
      <c r="M59" s="9">
        <v>0</v>
      </c>
      <c r="O59" s="9">
        <v>0</v>
      </c>
      <c r="P59" s="107"/>
      <c r="Q59" s="9">
        <v>0</v>
      </c>
      <c r="R59" s="93"/>
      <c r="S59" s="169">
        <f>SUM(I59:R59)</f>
        <v>0</v>
      </c>
    </row>
    <row r="60" spans="1:32" ht="12.75">
      <c r="A60" s="84"/>
      <c r="B60" s="93"/>
      <c r="C60" s="93" t="s">
        <v>5</v>
      </c>
      <c r="E60" s="93"/>
      <c r="F60" s="93"/>
      <c r="G60" s="93"/>
      <c r="H60" s="93"/>
      <c r="I60" s="9">
        <v>2500</v>
      </c>
      <c r="K60" s="9">
        <v>2500</v>
      </c>
      <c r="M60" s="9">
        <v>2500</v>
      </c>
      <c r="O60" s="9">
        <v>2500</v>
      </c>
      <c r="P60" s="107"/>
      <c r="Q60" s="9">
        <v>2500</v>
      </c>
      <c r="R60" s="93"/>
      <c r="S60" s="169">
        <f>SUM(I60:R60)</f>
        <v>12500</v>
      </c>
      <c r="X60" s="5"/>
      <c r="Y60" s="5"/>
      <c r="Z60" s="5"/>
      <c r="AA60" s="5"/>
      <c r="AB60" s="5"/>
      <c r="AC60" s="5"/>
      <c r="AD60" s="5"/>
      <c r="AE60" s="5"/>
      <c r="AF60" s="5"/>
    </row>
    <row r="61" spans="1:19" ht="12.75">
      <c r="A61" s="84"/>
      <c r="B61" s="93"/>
      <c r="C61" s="224" t="s">
        <v>6</v>
      </c>
      <c r="D61" s="224"/>
      <c r="E61" s="224"/>
      <c r="F61" s="93"/>
      <c r="G61" s="93"/>
      <c r="H61" s="93"/>
      <c r="I61" s="9">
        <v>6000</v>
      </c>
      <c r="K61" s="9">
        <v>6000</v>
      </c>
      <c r="M61" s="9">
        <v>6000</v>
      </c>
      <c r="O61" s="9">
        <v>6000</v>
      </c>
      <c r="P61" s="107"/>
      <c r="Q61" s="9">
        <v>6000</v>
      </c>
      <c r="R61" s="93"/>
      <c r="S61" s="169">
        <f>SUM(I61:R61)</f>
        <v>30000</v>
      </c>
    </row>
    <row r="62" spans="1:32" ht="12.75">
      <c r="A62" s="84"/>
      <c r="B62" s="93"/>
      <c r="C62" s="93"/>
      <c r="D62" s="93"/>
      <c r="E62" s="93"/>
      <c r="F62" s="93"/>
      <c r="G62" s="93"/>
      <c r="H62" s="93"/>
      <c r="I62" s="107"/>
      <c r="K62" s="107"/>
      <c r="M62" s="107"/>
      <c r="O62" s="107"/>
      <c r="P62" s="107"/>
      <c r="Q62" s="107"/>
      <c r="R62" s="93"/>
      <c r="S62" s="169"/>
      <c r="X62" s="5"/>
      <c r="Y62" s="5"/>
      <c r="Z62" s="5"/>
      <c r="AA62" s="5"/>
      <c r="AB62" s="5"/>
      <c r="AC62" s="5"/>
      <c r="AD62" s="5"/>
      <c r="AE62" s="5"/>
      <c r="AF62" s="5"/>
    </row>
    <row r="63" spans="1:19" ht="12.75">
      <c r="A63" s="85" t="s">
        <v>4</v>
      </c>
      <c r="B63" s="138"/>
      <c r="C63" s="138"/>
      <c r="D63" s="93"/>
      <c r="E63" s="93"/>
      <c r="F63" s="93"/>
      <c r="G63" s="93"/>
      <c r="H63" s="93"/>
      <c r="I63" s="9">
        <v>20000</v>
      </c>
      <c r="K63" s="9">
        <v>20000</v>
      </c>
      <c r="M63" s="9">
        <v>20000</v>
      </c>
      <c r="O63" s="9">
        <v>20000</v>
      </c>
      <c r="P63" s="107"/>
      <c r="Q63" s="9">
        <v>20000</v>
      </c>
      <c r="R63" s="93"/>
      <c r="S63" s="169">
        <f>SUM(I63:R63)</f>
        <v>100000</v>
      </c>
    </row>
    <row r="64" spans="1:32" ht="12.75">
      <c r="A64" s="85"/>
      <c r="B64" s="138"/>
      <c r="C64" s="138"/>
      <c r="D64" s="93"/>
      <c r="E64" s="93"/>
      <c r="F64" s="93"/>
      <c r="G64" s="93"/>
      <c r="H64" s="93"/>
      <c r="I64" s="118"/>
      <c r="K64" s="118"/>
      <c r="M64" s="118"/>
      <c r="O64" s="118"/>
      <c r="P64" s="107"/>
      <c r="Q64" s="118"/>
      <c r="R64" s="93"/>
      <c r="S64" s="169"/>
      <c r="X64" s="5"/>
      <c r="Y64" s="5"/>
      <c r="Z64" s="5"/>
      <c r="AA64" s="5"/>
      <c r="AB64" s="5"/>
      <c r="AC64" s="5"/>
      <c r="AD64" s="5"/>
      <c r="AE64" s="5"/>
      <c r="AF64" s="5"/>
    </row>
    <row r="65" spans="1:19" ht="12.75">
      <c r="A65" s="85" t="s">
        <v>84</v>
      </c>
      <c r="B65" s="138"/>
      <c r="C65" s="138"/>
      <c r="D65" s="93"/>
      <c r="E65" s="93"/>
      <c r="F65" s="93"/>
      <c r="G65" s="93"/>
      <c r="H65" s="93"/>
      <c r="I65" s="118"/>
      <c r="K65" s="118"/>
      <c r="M65" s="118"/>
      <c r="O65" s="118"/>
      <c r="P65" s="107"/>
      <c r="Q65" s="118"/>
      <c r="R65" s="93"/>
      <c r="S65" s="169"/>
    </row>
    <row r="66" spans="1:32" ht="12.75">
      <c r="A66" s="85"/>
      <c r="B66" s="138"/>
      <c r="C66" s="93" t="s">
        <v>85</v>
      </c>
      <c r="D66" s="93"/>
      <c r="E66" s="93"/>
      <c r="F66" s="93"/>
      <c r="G66" s="93"/>
      <c r="H66" s="93"/>
      <c r="I66" s="9">
        <v>0</v>
      </c>
      <c r="K66" s="9">
        <v>0</v>
      </c>
      <c r="M66" s="9">
        <v>0</v>
      </c>
      <c r="O66" s="9">
        <v>0</v>
      </c>
      <c r="P66" s="107"/>
      <c r="Q66" s="9">
        <v>0</v>
      </c>
      <c r="R66" s="93"/>
      <c r="S66" s="169">
        <f>SUM(I66:R66)</f>
        <v>0</v>
      </c>
      <c r="X66" s="5"/>
      <c r="Y66" s="5"/>
      <c r="Z66" s="5"/>
      <c r="AA66" s="5"/>
      <c r="AB66" s="5"/>
      <c r="AC66" s="5"/>
      <c r="AD66" s="5"/>
      <c r="AE66" s="5"/>
      <c r="AF66" s="5"/>
    </row>
    <row r="67" spans="1:19" ht="12.75">
      <c r="A67" s="85"/>
      <c r="B67" s="138"/>
      <c r="C67" s="93" t="s">
        <v>17</v>
      </c>
      <c r="D67" s="93"/>
      <c r="E67" s="93"/>
      <c r="F67" s="93"/>
      <c r="G67" s="93"/>
      <c r="H67" s="93"/>
      <c r="I67" s="9">
        <v>0</v>
      </c>
      <c r="K67" s="9">
        <v>0</v>
      </c>
      <c r="M67" s="9">
        <v>0</v>
      </c>
      <c r="O67" s="9">
        <v>0</v>
      </c>
      <c r="P67" s="107"/>
      <c r="Q67" s="9">
        <v>0</v>
      </c>
      <c r="R67" s="93"/>
      <c r="S67" s="169">
        <f>SUM(I67:R67)</f>
        <v>0</v>
      </c>
    </row>
    <row r="68" spans="1:32" ht="12.75">
      <c r="A68" s="85"/>
      <c r="B68" s="138"/>
      <c r="C68" s="93" t="s">
        <v>86</v>
      </c>
      <c r="D68" s="93"/>
      <c r="E68" s="93"/>
      <c r="F68" s="93"/>
      <c r="G68" s="93"/>
      <c r="H68" s="93"/>
      <c r="I68" s="9">
        <v>0</v>
      </c>
      <c r="K68" s="9">
        <v>0</v>
      </c>
      <c r="M68" s="9">
        <v>0</v>
      </c>
      <c r="O68" s="9">
        <v>0</v>
      </c>
      <c r="P68" s="107"/>
      <c r="Q68" s="9">
        <v>0</v>
      </c>
      <c r="R68" s="93"/>
      <c r="S68" s="169">
        <f>SUM(I68:R68)</f>
        <v>0</v>
      </c>
      <c r="X68" s="5"/>
      <c r="Y68" s="5"/>
      <c r="Z68" s="5"/>
      <c r="AA68" s="5"/>
      <c r="AB68" s="5"/>
      <c r="AC68" s="5"/>
      <c r="AD68" s="5"/>
      <c r="AE68" s="5"/>
      <c r="AF68" s="5"/>
    </row>
    <row r="69" spans="1:19" ht="12.75">
      <c r="A69" s="85"/>
      <c r="B69" s="138"/>
      <c r="C69" s="93" t="s">
        <v>87</v>
      </c>
      <c r="D69" s="93"/>
      <c r="E69" s="93"/>
      <c r="F69" s="93"/>
      <c r="G69" s="93"/>
      <c r="H69" s="93"/>
      <c r="I69" s="9">
        <v>0</v>
      </c>
      <c r="K69" s="9">
        <v>0</v>
      </c>
      <c r="M69" s="9">
        <v>0</v>
      </c>
      <c r="O69" s="9">
        <v>0</v>
      </c>
      <c r="P69" s="107"/>
      <c r="Q69" s="9">
        <v>0</v>
      </c>
      <c r="R69" s="93"/>
      <c r="S69" s="169">
        <f>SUM(I69:R69)</f>
        <v>0</v>
      </c>
    </row>
    <row r="70" spans="1:32" ht="12.75">
      <c r="A70" s="84"/>
      <c r="B70" s="93"/>
      <c r="C70" s="93"/>
      <c r="D70" s="93"/>
      <c r="E70" s="93"/>
      <c r="F70" s="93"/>
      <c r="G70" s="93"/>
      <c r="H70" s="93"/>
      <c r="I70" s="107"/>
      <c r="K70" s="107"/>
      <c r="M70" s="107"/>
      <c r="O70" s="107"/>
      <c r="P70" s="107"/>
      <c r="Q70" s="107"/>
      <c r="R70" s="93"/>
      <c r="S70" s="169"/>
      <c r="X70" s="5"/>
      <c r="Y70" s="5"/>
      <c r="Z70" s="5"/>
      <c r="AA70" s="5"/>
      <c r="AB70" s="5"/>
      <c r="AC70" s="5"/>
      <c r="AD70" s="5"/>
      <c r="AE70" s="5"/>
      <c r="AF70" s="5"/>
    </row>
    <row r="71" spans="1:19" ht="12.75">
      <c r="A71" s="85" t="s">
        <v>39</v>
      </c>
      <c r="B71" s="138"/>
      <c r="C71" s="93"/>
      <c r="D71" s="93"/>
      <c r="E71" s="93"/>
      <c r="F71" s="93"/>
      <c r="G71" s="93"/>
      <c r="H71" s="93"/>
      <c r="I71" s="107"/>
      <c r="K71" s="107"/>
      <c r="M71" s="107"/>
      <c r="O71" s="107"/>
      <c r="P71" s="107"/>
      <c r="Q71" s="107"/>
      <c r="R71" s="93"/>
      <c r="S71" s="169"/>
    </row>
    <row r="72" spans="1:19" ht="12.75">
      <c r="A72" s="84"/>
      <c r="B72" s="138"/>
      <c r="C72" s="93"/>
      <c r="D72" s="93"/>
      <c r="E72" s="93"/>
      <c r="F72" s="93"/>
      <c r="G72" s="93"/>
      <c r="H72" s="93"/>
      <c r="I72" s="107"/>
      <c r="K72" s="107"/>
      <c r="M72" s="107"/>
      <c r="O72" s="107"/>
      <c r="P72" s="107"/>
      <c r="Q72" s="107"/>
      <c r="R72" s="93"/>
      <c r="S72" s="169"/>
    </row>
    <row r="73" spans="1:19" ht="12.75">
      <c r="A73" s="85"/>
      <c r="B73" s="138"/>
      <c r="C73" s="216">
        <v>1</v>
      </c>
      <c r="D73" s="217"/>
      <c r="E73" s="217"/>
      <c r="F73" s="217"/>
      <c r="G73" s="218"/>
      <c r="H73" s="93"/>
      <c r="I73" s="9">
        <v>10000</v>
      </c>
      <c r="K73" s="9">
        <v>10000</v>
      </c>
      <c r="M73" s="9">
        <v>10000</v>
      </c>
      <c r="O73" s="9">
        <v>10000</v>
      </c>
      <c r="P73" s="107"/>
      <c r="Q73" s="9">
        <v>10000</v>
      </c>
      <c r="R73" s="93"/>
      <c r="S73" s="169">
        <f aca="true" t="shared" si="0" ref="S73:S78">SUM(I73:R73)</f>
        <v>50000</v>
      </c>
    </row>
    <row r="74" spans="1:19" ht="12.75">
      <c r="A74" s="85"/>
      <c r="B74" s="138"/>
      <c r="C74" s="216">
        <v>2</v>
      </c>
      <c r="D74" s="217"/>
      <c r="E74" s="217"/>
      <c r="F74" s="217"/>
      <c r="G74" s="218"/>
      <c r="H74" s="93"/>
      <c r="I74" s="9">
        <v>10000</v>
      </c>
      <c r="K74" s="9">
        <v>10000</v>
      </c>
      <c r="M74" s="9">
        <v>50000</v>
      </c>
      <c r="O74" s="9">
        <v>50000</v>
      </c>
      <c r="P74" s="107"/>
      <c r="Q74" s="9">
        <v>50000</v>
      </c>
      <c r="R74" s="93"/>
      <c r="S74" s="169">
        <f t="shared" si="0"/>
        <v>170000</v>
      </c>
    </row>
    <row r="75" spans="1:19" ht="12.75">
      <c r="A75" s="85"/>
      <c r="B75" s="138"/>
      <c r="C75" s="216">
        <v>3</v>
      </c>
      <c r="D75" s="217"/>
      <c r="E75" s="217"/>
      <c r="F75" s="217"/>
      <c r="G75" s="218"/>
      <c r="H75" s="93"/>
      <c r="I75" s="9">
        <v>10000</v>
      </c>
      <c r="K75" s="9">
        <v>10000</v>
      </c>
      <c r="M75" s="9">
        <v>10000</v>
      </c>
      <c r="O75" s="9">
        <v>10000</v>
      </c>
      <c r="P75" s="107"/>
      <c r="Q75" s="9">
        <v>10000</v>
      </c>
      <c r="R75" s="93"/>
      <c r="S75" s="169">
        <f t="shared" si="0"/>
        <v>50000</v>
      </c>
    </row>
    <row r="76" spans="1:19" ht="12.75">
      <c r="A76" s="85"/>
      <c r="B76" s="138"/>
      <c r="C76" s="216">
        <v>4</v>
      </c>
      <c r="D76" s="217"/>
      <c r="E76" s="217"/>
      <c r="F76" s="217"/>
      <c r="G76" s="218"/>
      <c r="H76" s="93"/>
      <c r="I76" s="9">
        <v>10000</v>
      </c>
      <c r="K76" s="9">
        <v>10000</v>
      </c>
      <c r="M76" s="9">
        <v>10000</v>
      </c>
      <c r="O76" s="9">
        <v>10000</v>
      </c>
      <c r="P76" s="107"/>
      <c r="Q76" s="9">
        <v>10000</v>
      </c>
      <c r="R76" s="93"/>
      <c r="S76" s="169">
        <f t="shared" si="0"/>
        <v>50000</v>
      </c>
    </row>
    <row r="77" spans="1:19" ht="12.75">
      <c r="A77" s="85"/>
      <c r="B77" s="138"/>
      <c r="C77" s="216">
        <v>5</v>
      </c>
      <c r="D77" s="217"/>
      <c r="E77" s="217"/>
      <c r="F77" s="217"/>
      <c r="G77" s="218"/>
      <c r="H77" s="93"/>
      <c r="I77" s="9">
        <v>10000</v>
      </c>
      <c r="K77" s="9">
        <v>10000</v>
      </c>
      <c r="M77" s="9">
        <v>10000</v>
      </c>
      <c r="O77" s="9">
        <v>10000</v>
      </c>
      <c r="P77" s="107"/>
      <c r="Q77" s="9">
        <v>10000</v>
      </c>
      <c r="R77" s="93"/>
      <c r="S77" s="169">
        <f t="shared" si="0"/>
        <v>50000</v>
      </c>
    </row>
    <row r="78" spans="1:19" ht="12.75">
      <c r="A78" s="85"/>
      <c r="B78" s="138"/>
      <c r="C78" s="216">
        <v>6</v>
      </c>
      <c r="D78" s="217"/>
      <c r="E78" s="217"/>
      <c r="F78" s="217"/>
      <c r="G78" s="218"/>
      <c r="H78" s="93"/>
      <c r="I78" s="9">
        <v>10000</v>
      </c>
      <c r="K78" s="9">
        <v>10000</v>
      </c>
      <c r="M78" s="9">
        <v>10000</v>
      </c>
      <c r="O78" s="9">
        <v>10000</v>
      </c>
      <c r="P78" s="107"/>
      <c r="Q78" s="9">
        <v>10000</v>
      </c>
      <c r="R78" s="93"/>
      <c r="S78" s="169">
        <f t="shared" si="0"/>
        <v>50000</v>
      </c>
    </row>
    <row r="79" spans="1:19" ht="12.75">
      <c r="A79" s="84"/>
      <c r="B79" s="93"/>
      <c r="C79" s="93"/>
      <c r="D79" s="93"/>
      <c r="E79" s="93"/>
      <c r="F79" s="93"/>
      <c r="G79" s="93"/>
      <c r="H79" s="93"/>
      <c r="I79" s="107"/>
      <c r="K79" s="107"/>
      <c r="M79" s="107"/>
      <c r="O79" s="107"/>
      <c r="P79" s="107"/>
      <c r="Q79" s="107"/>
      <c r="R79" s="93"/>
      <c r="S79" s="169"/>
    </row>
    <row r="80" spans="1:19" ht="12.75">
      <c r="A80" s="89" t="s">
        <v>25</v>
      </c>
      <c r="B80" s="95"/>
      <c r="C80" s="95"/>
      <c r="D80" s="93"/>
      <c r="E80" s="93"/>
      <c r="F80" s="93"/>
      <c r="G80" s="93"/>
      <c r="H80" s="93"/>
      <c r="I80" s="14">
        <f>(SUM(I17:I79)-SUM(I51:I53))</f>
        <v>794107.6999999997</v>
      </c>
      <c r="K80" s="14">
        <f>(SUM(K17:K79)-SUM(K51:K53))</f>
        <v>847596.0080000001</v>
      </c>
      <c r="M80" s="14">
        <f>(SUM(M17:M79)-SUM(M51:M53))</f>
        <v>917299.6883200002</v>
      </c>
      <c r="O80" s="14">
        <f>(SUM(O17:O79)-SUM(O51:O53))</f>
        <v>948271.9062527996</v>
      </c>
      <c r="P80" s="107"/>
      <c r="Q80" s="14">
        <f>(SUM(Q17:Q79)-SUM(Q51:Q53))</f>
        <v>980568.2267269122</v>
      </c>
      <c r="R80" s="93"/>
      <c r="S80" s="169">
        <f>SUM(I80:R80)</f>
        <v>4487843.529299712</v>
      </c>
    </row>
    <row r="81" spans="1:19" ht="13.5" thickBot="1">
      <c r="A81" s="89" t="s">
        <v>26</v>
      </c>
      <c r="B81" s="95"/>
      <c r="C81" s="95"/>
      <c r="D81" s="93"/>
      <c r="E81" s="93"/>
      <c r="F81" s="93"/>
      <c r="G81" s="93"/>
      <c r="H81" s="93"/>
      <c r="I81" s="15">
        <f>(SUM(I80)-SUM(I73:I79)-I63-I49-SUM(I66:I70)+IF(I73-25000&lt;0,I73,25000)+IF(I74-25000&lt;0,I74,25000)+IF(I75-25000&lt;0,I75,25000)+IF(I76-25000&lt;0,I76,25000)+IF(I77-25000&lt;0,I77,25000)+IF(I78-25000&lt;0,I78,25000))</f>
        <v>710907.6999999997</v>
      </c>
      <c r="K81" s="15">
        <f>(SUM(K80)-SUM(K73:K79)-K63-K49-SUM(K66:K70)+IF(I73&gt;24999.99,0,IF(K73+I73&lt;25000,K73,25000-I73-K73+K73))+IF(I74&gt;24999.99,0,IF(K74+I74&lt;25000,K74,25000-I74-K74+K74))+IF(I75&gt;24999.99,0,IF(K75+I75&lt;25000,K75,25000-I75-K75+K75))+IF(I76&gt;24999.99,0,IF(K76+I76&lt;25000,K76,25000-I76-K76+K76)+IF(I77&gt;24999.99,0,IF(K77+I77&lt;25000,K77,25000-I77-K77+K77)+IF(I78&gt;24999.99,0,IF(K78+I78&lt;25000,K78,25000-I78-K78+K78)))))</f>
        <v>760604.0080000001</v>
      </c>
      <c r="M81" s="15">
        <f>(SUM(M80)-SUM(M73:M79)-M63-M49-SUM(M66:M70)+IF((I73+K73)&gt;24999.99,0,IF(K73+I73+M73&lt;25000,M73,25000-I73-K73-M73+M73))+IF((I74+K74)&gt;24999.99,0,IF(K74+I74+M74&lt;25000,M74,25000-I74-K74-M74+M74))+IF((I75+K75)&gt;24999.99,0,IF(K75+I75+M75&lt;25000,M75,25000-I75-K75-M75+M75))+IF((I76+K76)&gt;24999.99,0,IF(K76+I76+M76&lt;25000,M76,25000-I76-K76-M76+M76)+IF((I77+K77)&gt;24999.99,0,IF(K77+I77+M77&lt;25000,M77,25000-I77-K77-M77+M77)+IF((I78+K78)&gt;24999.99,0,IF(K78+I78+M78&lt;25000,M78,25000-I78-K78-M78+M78)))))</f>
        <v>756288.1683200002</v>
      </c>
      <c r="O81" s="15">
        <f>(SUM(O80)-SUM(O73:O79)-O63-O49-SUM(O66:O70)+IF((I73+K73+M73)&gt;24999.99,0,IF(I73+M73+K73+O73&lt;25000,O73,25000-I73-K73-M73-O73+O73))+IF((I74+K74+M74)&gt;24999.99,0,IF(I74+M74+K74+O74&lt;25000,O74,25000-I74-K74-M74-O74+O74))+IF((I75+K75+M75)&gt;24999.99,0,IF(I75+M75+K75+O75&lt;25000,O75,25000-I75-K75-M75-O75+O75))+IF((I76+K76+M76)&gt;24999.99,0,IF(I76+M76+K76+O76&lt;25000,O76,25000-I76-K76-M76-O76+O76)+IF((I77+K77+M77)&gt;24999.99,0,IF(I77+M77+K77+O77&lt;25000,O77,25000-I77-K77-M77-O77+O77)+IF((I78+K78+M78)&gt;24999.99,0,IF(I78+M78+K78+O78&lt;25000,O78,25000-I78-K78-M78-O78+O78)))))</f>
        <v>752999.6950527995</v>
      </c>
      <c r="P81" s="107"/>
      <c r="Q81" s="15">
        <f>(SUM(Q80)-SUM(Q73:Q79)-Q63-Q49-SUM(Q66:Q70)+IF((I73+K73+M73+O73)&gt;24999.99,0,IF(I73+K73+O73+M73+Q73&lt;25000,Q73,25000-I73-K73-M73-O73-Q73+Q73))+IF((I74+K74+M74+O74)&gt;24999.99,0,IF(I74+K74+O74+M74+Q74&lt;25000,Q74,25000-I74-K74-M74-O74-Q74+Q74))+IF((I75+K75+M75+O75)&gt;24999.99,0,IF(I75+K75+O75+M75+Q75&lt;25000,Q75,25000-I75-K75-M75-O75-Q75+Q75))+IF((I76+K76+M76+O76)&gt;24999.99,0,IF(I76+K76+O76+M76+Q76&lt;25000,Q76,25000-I76-K76-M76-O76-Q76+Q76)+IF((I77+K77+M77+O77)&gt;24999.99,0,IF(I77+K77+O77+M77+Q77&lt;25000,Q77,25000-I77-K77-M77-O77-Q77+Q77)+IF((I78+K78+M78+O78)&gt;24999.99,0,IF(I78+K78+O78+M78+Q78&lt;25000,Q78,25000-I78-K78-M78-O78-Q78+Q78)))))</f>
        <v>780779.6828549122</v>
      </c>
      <c r="R81" s="93"/>
      <c r="S81" s="169">
        <f>SUM(I81:R81)</f>
        <v>3761579.254227712</v>
      </c>
    </row>
    <row r="82" spans="1:19" ht="14.25" thickBot="1" thickTop="1">
      <c r="A82" s="89" t="s">
        <v>28</v>
      </c>
      <c r="B82" s="95"/>
      <c r="C82" s="95"/>
      <c r="D82" s="93"/>
      <c r="E82" s="13">
        <v>0.52</v>
      </c>
      <c r="F82" s="93"/>
      <c r="G82" s="93"/>
      <c r="H82" s="93"/>
      <c r="I82" s="107"/>
      <c r="K82" s="107"/>
      <c r="M82" s="107"/>
      <c r="O82" s="107"/>
      <c r="P82" s="107"/>
      <c r="Q82" s="107"/>
      <c r="R82" s="93"/>
      <c r="S82" s="169"/>
    </row>
    <row r="83" spans="1:19" ht="13.5" thickTop="1">
      <c r="A83" s="84"/>
      <c r="B83" s="93"/>
      <c r="C83" s="93"/>
      <c r="D83" s="93"/>
      <c r="E83" s="93"/>
      <c r="F83" s="93"/>
      <c r="G83" s="93"/>
      <c r="H83" s="93"/>
      <c r="I83" s="107"/>
      <c r="K83" s="107"/>
      <c r="M83" s="107"/>
      <c r="O83" s="107"/>
      <c r="P83" s="107"/>
      <c r="Q83" s="107"/>
      <c r="R83" s="93"/>
      <c r="S83" s="169"/>
    </row>
    <row r="84" spans="1:19" ht="12.75">
      <c r="A84" s="89" t="s">
        <v>27</v>
      </c>
      <c r="B84" s="95"/>
      <c r="C84" s="95"/>
      <c r="D84" s="93"/>
      <c r="E84" s="93"/>
      <c r="F84" s="93"/>
      <c r="G84" s="93"/>
      <c r="H84" s="93"/>
      <c r="I84" s="15">
        <f>I81*$E$82</f>
        <v>369672.00399999984</v>
      </c>
      <c r="K84" s="15">
        <f>K81*$E$82</f>
        <v>395514.0841600001</v>
      </c>
      <c r="M84" s="15">
        <f>M81*$E$82</f>
        <v>393269.8475264001</v>
      </c>
      <c r="O84" s="15">
        <f>O81*$E$82</f>
        <v>391559.8414274558</v>
      </c>
      <c r="P84" s="107"/>
      <c r="Q84" s="15">
        <f>Q81*$E$82</f>
        <v>406005.43508455437</v>
      </c>
      <c r="R84" s="93"/>
      <c r="S84" s="169">
        <f>SUM(I84:R84)</f>
        <v>1956021.2121984102</v>
      </c>
    </row>
    <row r="85" spans="1:19" ht="12.75">
      <c r="A85" s="84"/>
      <c r="B85" s="93"/>
      <c r="C85" s="93"/>
      <c r="D85" s="93"/>
      <c r="E85" s="93"/>
      <c r="F85" s="93"/>
      <c r="G85" s="93"/>
      <c r="H85" s="93"/>
      <c r="I85" s="107"/>
      <c r="K85" s="107"/>
      <c r="M85" s="107"/>
      <c r="O85" s="107"/>
      <c r="P85" s="107"/>
      <c r="Q85" s="107"/>
      <c r="R85" s="93"/>
      <c r="S85" s="169"/>
    </row>
    <row r="86" spans="1:23" s="21" customFormat="1" ht="13.5" thickBot="1">
      <c r="A86" s="89"/>
      <c r="B86" s="201" t="s">
        <v>68</v>
      </c>
      <c r="C86" s="201"/>
      <c r="D86" s="201"/>
      <c r="E86" s="201"/>
      <c r="F86" s="95"/>
      <c r="G86" s="95"/>
      <c r="H86" s="95"/>
      <c r="I86" s="123">
        <f>SUM(I84+I80)</f>
        <v>1163779.7039999994</v>
      </c>
      <c r="J86" s="114"/>
      <c r="K86" s="123">
        <f>SUM(K84+K80)</f>
        <v>1243110.0921600002</v>
      </c>
      <c r="L86" s="114"/>
      <c r="M86" s="123">
        <f>SUM(M84+M80)</f>
        <v>1310569.5358464003</v>
      </c>
      <c r="N86" s="114"/>
      <c r="O86" s="123">
        <f>SUM(O84+O80)</f>
        <v>1339831.7476802552</v>
      </c>
      <c r="P86" s="114"/>
      <c r="Q86" s="123">
        <f>SUM(Q84+Q80)</f>
        <v>1386573.6618114666</v>
      </c>
      <c r="R86" s="95"/>
      <c r="S86" s="174">
        <f>SUM(S84+S80)</f>
        <v>6443864.741498122</v>
      </c>
      <c r="U86" s="34" t="s">
        <v>41</v>
      </c>
      <c r="V86"/>
      <c r="W86"/>
    </row>
    <row r="87" spans="1:23" s="21" customFormat="1" ht="13.5" thickTop="1">
      <c r="A87" s="89"/>
      <c r="B87" s="97"/>
      <c r="C87" s="97"/>
      <c r="D87" s="97"/>
      <c r="E87" s="97"/>
      <c r="F87" s="95"/>
      <c r="G87" s="95"/>
      <c r="H87" s="95"/>
      <c r="I87" s="114"/>
      <c r="J87" s="114"/>
      <c r="K87" s="114"/>
      <c r="L87" s="114"/>
      <c r="M87" s="114"/>
      <c r="N87" s="114"/>
      <c r="O87" s="114"/>
      <c r="P87" s="114"/>
      <c r="Q87" s="114"/>
      <c r="R87" s="95"/>
      <c r="S87" s="169"/>
      <c r="U87" s="34"/>
      <c r="V87"/>
      <c r="W87"/>
    </row>
    <row r="88" spans="1:23" s="21" customFormat="1" ht="12.75">
      <c r="A88" s="177"/>
      <c r="B88" s="178"/>
      <c r="C88" s="178"/>
      <c r="D88" s="178"/>
      <c r="E88" s="178" t="s">
        <v>98</v>
      </c>
      <c r="F88" s="179"/>
      <c r="G88" s="179"/>
      <c r="H88" s="179"/>
      <c r="I88" s="113">
        <f>(SUM(I86)-SUM(I73:I79))</f>
        <v>1103779.7039999994</v>
      </c>
      <c r="J88" s="113"/>
      <c r="K88" s="113">
        <f>(SUM(K86)-SUM(K73:K79))</f>
        <v>1183110.0921600002</v>
      </c>
      <c r="L88" s="113"/>
      <c r="M88" s="113">
        <f>(SUM(M86)-SUM(M73:M79))</f>
        <v>1210569.5358464003</v>
      </c>
      <c r="N88" s="113"/>
      <c r="O88" s="113">
        <f>(SUM(O86)-SUM(O73:O79))</f>
        <v>1239831.7476802552</v>
      </c>
      <c r="P88" s="113"/>
      <c r="Q88" s="113">
        <f>(SUM(Q86)-SUM(Q73:Q79))</f>
        <v>1286573.6618114666</v>
      </c>
      <c r="R88" s="113"/>
      <c r="S88" s="169">
        <f>(SUM(S86)-SUM(S73:S79))</f>
        <v>6023864.741498122</v>
      </c>
      <c r="U88" s="34"/>
      <c r="V88"/>
      <c r="W88"/>
    </row>
    <row r="89" spans="1:23" s="21" customFormat="1" ht="12.75">
      <c r="A89" s="89"/>
      <c r="B89" s="97"/>
      <c r="C89" s="97"/>
      <c r="D89" s="97"/>
      <c r="E89" s="97"/>
      <c r="F89" s="95"/>
      <c r="G89" s="95"/>
      <c r="H89" s="95"/>
      <c r="I89" s="114"/>
      <c r="J89" s="114"/>
      <c r="K89" s="114"/>
      <c r="L89" s="114"/>
      <c r="M89" s="114"/>
      <c r="N89" s="114"/>
      <c r="O89" s="114"/>
      <c r="P89" s="114"/>
      <c r="Q89" s="114"/>
      <c r="R89" s="95"/>
      <c r="S89" s="169"/>
      <c r="U89" s="34"/>
      <c r="V89"/>
      <c r="W89"/>
    </row>
    <row r="90" spans="1:24" s="21" customFormat="1" ht="12.75">
      <c r="A90" s="89"/>
      <c r="B90" s="201" t="s">
        <v>43</v>
      </c>
      <c r="C90" s="201"/>
      <c r="D90" s="201"/>
      <c r="E90" s="201"/>
      <c r="F90" s="95"/>
      <c r="G90" s="180">
        <v>0.12</v>
      </c>
      <c r="H90" s="95"/>
      <c r="I90" s="114">
        <f>I88*$G$90</f>
        <v>132453.56447999994</v>
      </c>
      <c r="J90" s="114"/>
      <c r="K90" s="114">
        <f>K88*$G$90</f>
        <v>141973.21105920002</v>
      </c>
      <c r="L90" s="114"/>
      <c r="M90" s="114">
        <f>M88*$G$90</f>
        <v>145268.34430156802</v>
      </c>
      <c r="N90" s="114"/>
      <c r="O90" s="114">
        <f>O88*$G$90</f>
        <v>148779.80972163062</v>
      </c>
      <c r="P90" s="114"/>
      <c r="Q90" s="114">
        <f>Q88*$G$90</f>
        <v>154388.83941737597</v>
      </c>
      <c r="R90" s="114"/>
      <c r="S90" s="169">
        <f>S88*G90</f>
        <v>722863.7689797746</v>
      </c>
      <c r="U90" s="34"/>
      <c r="V90"/>
      <c r="W90"/>
      <c r="X90" s="181"/>
    </row>
    <row r="91" spans="1:23" s="21" customFormat="1" ht="12.75">
      <c r="A91" s="89"/>
      <c r="B91" s="97"/>
      <c r="C91" s="97"/>
      <c r="D91" s="97"/>
      <c r="E91" s="97"/>
      <c r="F91" s="95"/>
      <c r="G91" s="180"/>
      <c r="H91" s="95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69"/>
      <c r="U91" s="34"/>
      <c r="V91"/>
      <c r="W91"/>
    </row>
    <row r="92" spans="1:23" s="21" customFormat="1" ht="12.75">
      <c r="A92" s="89"/>
      <c r="B92" s="201" t="s">
        <v>99</v>
      </c>
      <c r="C92" s="201"/>
      <c r="D92" s="201"/>
      <c r="E92" s="201"/>
      <c r="F92" s="95"/>
      <c r="G92" s="180">
        <v>0.12</v>
      </c>
      <c r="H92" s="95"/>
      <c r="I92" s="114">
        <f>SUM(I73:I79)*$G$92</f>
        <v>7200</v>
      </c>
      <c r="J92" s="114"/>
      <c r="K92" s="114">
        <f>SUM(K73:K79)*$G$92</f>
        <v>7200</v>
      </c>
      <c r="L92" s="114"/>
      <c r="M92" s="114">
        <f>SUM(M73:M79)*$G$92</f>
        <v>12000</v>
      </c>
      <c r="N92" s="114"/>
      <c r="O92" s="114">
        <f>SUM(O73:O79)*$G$92</f>
        <v>12000</v>
      </c>
      <c r="P92" s="114"/>
      <c r="Q92" s="114">
        <f>SUM(Q73:Q79)*$G$92</f>
        <v>12000</v>
      </c>
      <c r="R92" s="114"/>
      <c r="S92" s="169">
        <f>SUM(S73:S79)*$G$92</f>
        <v>50400</v>
      </c>
      <c r="U92" s="34"/>
      <c r="V92"/>
      <c r="W92"/>
    </row>
    <row r="93" spans="1:23" s="21" customFormat="1" ht="12.75">
      <c r="A93" s="89"/>
      <c r="B93" s="97"/>
      <c r="C93" s="97"/>
      <c r="D93" s="97"/>
      <c r="E93" s="97"/>
      <c r="F93" s="95"/>
      <c r="G93" s="95"/>
      <c r="H93" s="95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69"/>
      <c r="U93" s="34"/>
      <c r="V93"/>
      <c r="W93"/>
    </row>
    <row r="94" spans="1:23" s="21" customFormat="1" ht="12.75">
      <c r="A94" s="89"/>
      <c r="B94" s="201" t="s">
        <v>44</v>
      </c>
      <c r="C94" s="201"/>
      <c r="D94" s="201"/>
      <c r="E94" s="201"/>
      <c r="F94" s="95"/>
      <c r="G94" s="95"/>
      <c r="H94" s="95"/>
      <c r="I94" s="114">
        <f>I86+I90+I92</f>
        <v>1303433.2684799994</v>
      </c>
      <c r="J94" s="114"/>
      <c r="K94" s="114">
        <f>K86+K90+K92</f>
        <v>1392283.3032192003</v>
      </c>
      <c r="L94" s="114"/>
      <c r="M94" s="114">
        <f>M86+M90+M92</f>
        <v>1467837.8801479684</v>
      </c>
      <c r="N94" s="114"/>
      <c r="O94" s="114">
        <f>O86+O90+O92</f>
        <v>1500611.5574018857</v>
      </c>
      <c r="P94" s="114"/>
      <c r="Q94" s="114">
        <f>Q86+Q90+Q92</f>
        <v>1552962.5012288424</v>
      </c>
      <c r="R94" s="114"/>
      <c r="S94" s="169">
        <f>S86+S90+S92</f>
        <v>7217128.510477897</v>
      </c>
      <c r="U94" s="34"/>
      <c r="V94"/>
      <c r="W94"/>
    </row>
    <row r="95" spans="1:19" ht="13.5" thickBot="1">
      <c r="A95" s="91"/>
      <c r="B95" s="98"/>
      <c r="C95" s="98"/>
      <c r="D95" s="98"/>
      <c r="E95" s="98"/>
      <c r="F95" s="98"/>
      <c r="G95" s="98"/>
      <c r="H95" s="98"/>
      <c r="I95" s="115"/>
      <c r="J95" s="115"/>
      <c r="K95" s="115"/>
      <c r="L95" s="115"/>
      <c r="M95" s="115"/>
      <c r="N95" s="115"/>
      <c r="O95" s="115"/>
      <c r="P95" s="115"/>
      <c r="Q95" s="115"/>
      <c r="R95" s="98"/>
      <c r="S95" s="175"/>
    </row>
    <row r="96" spans="9:23" s="3" customFormat="1" ht="12.75">
      <c r="I96" s="26"/>
      <c r="J96" s="182"/>
      <c r="K96" s="182"/>
      <c r="L96" s="182"/>
      <c r="M96" s="182"/>
      <c r="N96" s="182"/>
      <c r="O96" s="182"/>
      <c r="P96" s="182"/>
      <c r="Q96" s="182"/>
      <c r="S96" s="183"/>
      <c r="U96" s="184"/>
      <c r="V96" s="184"/>
      <c r="W96" s="184"/>
    </row>
    <row r="97" spans="9:19" s="3" customFormat="1" ht="12.75">
      <c r="I97" s="26"/>
      <c r="J97" s="182"/>
      <c r="K97" s="182"/>
      <c r="L97" s="182"/>
      <c r="M97" s="182"/>
      <c r="N97" s="182"/>
      <c r="O97" s="182"/>
      <c r="P97" s="182"/>
      <c r="Q97" s="182"/>
      <c r="S97" s="183"/>
    </row>
    <row r="98" spans="5:19" s="3" customFormat="1" ht="12.75">
      <c r="E98" s="185"/>
      <c r="G98" s="186"/>
      <c r="I98" s="26"/>
      <c r="J98" s="182"/>
      <c r="K98" s="26"/>
      <c r="L98" s="182"/>
      <c r="M98" s="26"/>
      <c r="N98" s="182"/>
      <c r="O98" s="26"/>
      <c r="P98" s="182"/>
      <c r="Q98" s="26"/>
      <c r="S98" s="183"/>
    </row>
    <row r="99" spans="5:19" s="3" customFormat="1" ht="12.75">
      <c r="E99" s="185"/>
      <c r="G99" s="187"/>
      <c r="I99" s="26"/>
      <c r="J99" s="182"/>
      <c r="K99" s="26"/>
      <c r="L99" s="182"/>
      <c r="M99" s="26"/>
      <c r="N99" s="182"/>
      <c r="O99" s="26"/>
      <c r="P99" s="182"/>
      <c r="Q99" s="26"/>
      <c r="S99" s="183"/>
    </row>
    <row r="100" spans="5:19" s="3" customFormat="1" ht="12.75">
      <c r="E100" s="185"/>
      <c r="G100" s="186"/>
      <c r="I100" s="26"/>
      <c r="J100" s="182"/>
      <c r="K100" s="26"/>
      <c r="L100" s="182"/>
      <c r="M100" s="26"/>
      <c r="N100" s="182"/>
      <c r="O100" s="26"/>
      <c r="P100" s="182"/>
      <c r="Q100" s="26"/>
      <c r="S100" s="183"/>
    </row>
    <row r="101" spans="9:19" s="3" customFormat="1" ht="12.75">
      <c r="I101" s="26"/>
      <c r="J101" s="182"/>
      <c r="K101" s="182"/>
      <c r="L101" s="182"/>
      <c r="M101" s="182"/>
      <c r="N101" s="182"/>
      <c r="O101" s="182"/>
      <c r="P101" s="182"/>
      <c r="Q101" s="182"/>
      <c r="S101" s="183"/>
    </row>
    <row r="102" spans="9:19" s="3" customFormat="1" ht="12.75">
      <c r="I102" s="26"/>
      <c r="J102" s="182"/>
      <c r="K102" s="182"/>
      <c r="L102" s="182"/>
      <c r="M102" s="182"/>
      <c r="N102" s="182"/>
      <c r="O102" s="182"/>
      <c r="P102" s="182"/>
      <c r="Q102" s="182"/>
      <c r="S102" s="183"/>
    </row>
    <row r="103" spans="9:19" s="3" customFormat="1" ht="12.75">
      <c r="I103" s="26"/>
      <c r="J103" s="182"/>
      <c r="K103" s="182"/>
      <c r="L103" s="182"/>
      <c r="M103" s="182"/>
      <c r="N103" s="182"/>
      <c r="O103" s="182"/>
      <c r="P103" s="182"/>
      <c r="Q103" s="182"/>
      <c r="S103" s="183"/>
    </row>
    <row r="104" spans="9:19" s="3" customFormat="1" ht="12.75">
      <c r="I104" s="26"/>
      <c r="J104" s="182"/>
      <c r="K104" s="182"/>
      <c r="L104" s="182"/>
      <c r="M104" s="182"/>
      <c r="N104" s="182"/>
      <c r="O104" s="182"/>
      <c r="P104" s="182"/>
      <c r="Q104" s="182"/>
      <c r="S104" s="183"/>
    </row>
    <row r="105" spans="9:19" s="3" customFormat="1" ht="12.75">
      <c r="I105" s="26"/>
      <c r="J105" s="182"/>
      <c r="K105" s="182"/>
      <c r="L105" s="182"/>
      <c r="M105" s="182"/>
      <c r="N105" s="182"/>
      <c r="O105" s="182"/>
      <c r="P105" s="182"/>
      <c r="Q105" s="182"/>
      <c r="S105" s="183"/>
    </row>
    <row r="106" spans="9:19" s="3" customFormat="1" ht="12.75">
      <c r="I106" s="26"/>
      <c r="J106" s="182"/>
      <c r="K106" s="182"/>
      <c r="L106" s="182"/>
      <c r="M106" s="182"/>
      <c r="N106" s="182"/>
      <c r="O106" s="182"/>
      <c r="P106" s="182"/>
      <c r="Q106" s="182"/>
      <c r="S106" s="183"/>
    </row>
    <row r="107" spans="9:19" s="3" customFormat="1" ht="12.75">
      <c r="I107" s="26"/>
      <c r="J107" s="182"/>
      <c r="K107" s="182"/>
      <c r="L107" s="182"/>
      <c r="M107" s="182"/>
      <c r="N107" s="182"/>
      <c r="O107" s="182"/>
      <c r="P107" s="182"/>
      <c r="Q107" s="182"/>
      <c r="S107" s="183"/>
    </row>
    <row r="108" spans="9:19" s="3" customFormat="1" ht="12.75">
      <c r="I108" s="26"/>
      <c r="J108" s="182"/>
      <c r="K108" s="182"/>
      <c r="L108" s="182"/>
      <c r="M108" s="182"/>
      <c r="N108" s="182"/>
      <c r="O108" s="182"/>
      <c r="P108" s="182"/>
      <c r="Q108" s="182"/>
      <c r="S108" s="183"/>
    </row>
    <row r="109" spans="9:19" s="3" customFormat="1" ht="12.75">
      <c r="I109" s="26"/>
      <c r="J109" s="182"/>
      <c r="K109" s="182"/>
      <c r="L109" s="182"/>
      <c r="M109" s="182"/>
      <c r="N109" s="182"/>
      <c r="O109" s="182"/>
      <c r="P109" s="182"/>
      <c r="Q109" s="182"/>
      <c r="S109" s="183"/>
    </row>
    <row r="110" spans="9:19" s="3" customFormat="1" ht="12.75">
      <c r="I110" s="26"/>
      <c r="J110" s="182"/>
      <c r="K110" s="182"/>
      <c r="L110" s="182"/>
      <c r="M110" s="182"/>
      <c r="N110" s="182"/>
      <c r="O110" s="182"/>
      <c r="P110" s="182"/>
      <c r="Q110" s="182"/>
      <c r="S110" s="183"/>
    </row>
    <row r="111" spans="9:19" s="3" customFormat="1" ht="12.75">
      <c r="I111" s="26"/>
      <c r="J111" s="182"/>
      <c r="K111" s="182"/>
      <c r="L111" s="182"/>
      <c r="M111" s="182"/>
      <c r="N111" s="182"/>
      <c r="O111" s="182"/>
      <c r="P111" s="182"/>
      <c r="Q111" s="182"/>
      <c r="S111" s="183"/>
    </row>
    <row r="112" spans="9:19" s="3" customFormat="1" ht="12.75">
      <c r="I112" s="26"/>
      <c r="J112" s="182"/>
      <c r="K112" s="182"/>
      <c r="L112" s="182"/>
      <c r="M112" s="182"/>
      <c r="N112" s="182"/>
      <c r="O112" s="182"/>
      <c r="P112" s="182"/>
      <c r="Q112" s="182"/>
      <c r="S112" s="183"/>
    </row>
    <row r="113" spans="9:19" s="3" customFormat="1" ht="12.75">
      <c r="I113" s="26"/>
      <c r="J113" s="182"/>
      <c r="K113" s="182"/>
      <c r="L113" s="182"/>
      <c r="M113" s="182"/>
      <c r="N113" s="182"/>
      <c r="O113" s="182"/>
      <c r="P113" s="182"/>
      <c r="Q113" s="182"/>
      <c r="S113" s="183"/>
    </row>
    <row r="114" spans="9:19" s="3" customFormat="1" ht="12.75">
      <c r="I114" s="26"/>
      <c r="J114" s="182"/>
      <c r="K114" s="182"/>
      <c r="L114" s="182"/>
      <c r="M114" s="182"/>
      <c r="N114" s="182"/>
      <c r="O114" s="182"/>
      <c r="P114" s="182"/>
      <c r="Q114" s="182"/>
      <c r="S114" s="183"/>
    </row>
    <row r="115" spans="9:19" s="3" customFormat="1" ht="12.75">
      <c r="I115" s="26"/>
      <c r="J115" s="182"/>
      <c r="K115" s="182"/>
      <c r="L115" s="182"/>
      <c r="M115" s="182"/>
      <c r="N115" s="182"/>
      <c r="O115" s="182"/>
      <c r="P115" s="182"/>
      <c r="Q115" s="182"/>
      <c r="S115" s="183"/>
    </row>
    <row r="116" spans="9:19" s="3" customFormat="1" ht="12.75">
      <c r="I116" s="26"/>
      <c r="J116" s="182"/>
      <c r="K116" s="182"/>
      <c r="L116" s="182"/>
      <c r="M116" s="182"/>
      <c r="N116" s="182"/>
      <c r="O116" s="182"/>
      <c r="P116" s="182"/>
      <c r="Q116" s="182"/>
      <c r="S116" s="183"/>
    </row>
    <row r="117" spans="9:19" s="3" customFormat="1" ht="12.75">
      <c r="I117" s="26"/>
      <c r="J117" s="182"/>
      <c r="K117" s="182"/>
      <c r="L117" s="182"/>
      <c r="M117" s="182"/>
      <c r="N117" s="182"/>
      <c r="O117" s="182"/>
      <c r="P117" s="182"/>
      <c r="Q117" s="182"/>
      <c r="S117" s="183"/>
    </row>
    <row r="118" spans="9:19" s="3" customFormat="1" ht="12.75">
      <c r="I118" s="26"/>
      <c r="J118" s="182"/>
      <c r="K118" s="182"/>
      <c r="L118" s="182"/>
      <c r="M118" s="182"/>
      <c r="N118" s="182"/>
      <c r="O118" s="182"/>
      <c r="P118" s="182"/>
      <c r="Q118" s="182"/>
      <c r="S118" s="183"/>
    </row>
    <row r="119" spans="9:19" s="3" customFormat="1" ht="12.75">
      <c r="I119" s="26"/>
      <c r="J119" s="182"/>
      <c r="K119" s="182"/>
      <c r="L119" s="182"/>
      <c r="M119" s="182"/>
      <c r="N119" s="182"/>
      <c r="O119" s="182"/>
      <c r="P119" s="182"/>
      <c r="Q119" s="182"/>
      <c r="S119" s="183"/>
    </row>
    <row r="120" spans="9:19" s="3" customFormat="1" ht="12.75">
      <c r="I120" s="26"/>
      <c r="J120" s="182"/>
      <c r="K120" s="182"/>
      <c r="L120" s="182"/>
      <c r="M120" s="182"/>
      <c r="N120" s="182"/>
      <c r="O120" s="182"/>
      <c r="P120" s="182"/>
      <c r="Q120" s="182"/>
      <c r="S120" s="183"/>
    </row>
    <row r="121" spans="9:19" s="3" customFormat="1" ht="12.75">
      <c r="I121" s="26"/>
      <c r="J121" s="182"/>
      <c r="K121" s="182"/>
      <c r="L121" s="182"/>
      <c r="M121" s="182"/>
      <c r="N121" s="182"/>
      <c r="O121" s="182"/>
      <c r="P121" s="182"/>
      <c r="Q121" s="182"/>
      <c r="S121" s="183"/>
    </row>
    <row r="122" spans="9:19" s="3" customFormat="1" ht="12.75">
      <c r="I122" s="26"/>
      <c r="J122" s="182"/>
      <c r="K122" s="182"/>
      <c r="L122" s="182"/>
      <c r="M122" s="182"/>
      <c r="N122" s="182"/>
      <c r="O122" s="182"/>
      <c r="P122" s="182"/>
      <c r="Q122" s="182"/>
      <c r="S122" s="183"/>
    </row>
    <row r="123" spans="9:19" s="3" customFormat="1" ht="12.75">
      <c r="I123" s="26"/>
      <c r="J123" s="182"/>
      <c r="K123" s="182"/>
      <c r="L123" s="182"/>
      <c r="M123" s="182"/>
      <c r="N123" s="182"/>
      <c r="O123" s="182"/>
      <c r="P123" s="182"/>
      <c r="Q123" s="182"/>
      <c r="S123" s="183"/>
    </row>
    <row r="124" spans="9:19" s="3" customFormat="1" ht="12.75">
      <c r="I124" s="26"/>
      <c r="J124" s="182"/>
      <c r="K124" s="182"/>
      <c r="L124" s="182"/>
      <c r="M124" s="182"/>
      <c r="N124" s="182"/>
      <c r="O124" s="182"/>
      <c r="P124" s="182"/>
      <c r="Q124" s="182"/>
      <c r="S124" s="183"/>
    </row>
    <row r="125" spans="9:19" s="3" customFormat="1" ht="12.75">
      <c r="I125" s="26"/>
      <c r="J125" s="182"/>
      <c r="K125" s="182"/>
      <c r="L125" s="182"/>
      <c r="M125" s="182"/>
      <c r="N125" s="182"/>
      <c r="O125" s="182"/>
      <c r="P125" s="182"/>
      <c r="Q125" s="182"/>
      <c r="S125" s="183"/>
    </row>
    <row r="126" spans="9:19" s="3" customFormat="1" ht="12.75">
      <c r="I126" s="26"/>
      <c r="J126" s="182"/>
      <c r="K126" s="182"/>
      <c r="L126" s="182"/>
      <c r="M126" s="182"/>
      <c r="N126" s="182"/>
      <c r="O126" s="182"/>
      <c r="P126" s="182"/>
      <c r="Q126" s="182"/>
      <c r="S126" s="183"/>
    </row>
    <row r="127" spans="9:19" s="3" customFormat="1" ht="12.75">
      <c r="I127" s="26"/>
      <c r="J127" s="182"/>
      <c r="K127" s="182"/>
      <c r="L127" s="182"/>
      <c r="M127" s="182"/>
      <c r="N127" s="182"/>
      <c r="O127" s="182"/>
      <c r="P127" s="182"/>
      <c r="Q127" s="182"/>
      <c r="S127" s="183"/>
    </row>
    <row r="128" spans="9:19" s="3" customFormat="1" ht="12.75">
      <c r="I128" s="26"/>
      <c r="J128" s="182"/>
      <c r="K128" s="182"/>
      <c r="L128" s="182"/>
      <c r="M128" s="182"/>
      <c r="N128" s="182"/>
      <c r="O128" s="182"/>
      <c r="P128" s="182"/>
      <c r="Q128" s="182"/>
      <c r="S128" s="183"/>
    </row>
    <row r="129" spans="9:19" s="3" customFormat="1" ht="12.75">
      <c r="I129" s="26"/>
      <c r="J129" s="182"/>
      <c r="K129" s="182"/>
      <c r="L129" s="182"/>
      <c r="M129" s="182"/>
      <c r="N129" s="182"/>
      <c r="O129" s="182"/>
      <c r="P129" s="182"/>
      <c r="Q129" s="182"/>
      <c r="S129" s="183"/>
    </row>
    <row r="130" spans="9:19" s="3" customFormat="1" ht="12.75">
      <c r="I130" s="26"/>
      <c r="J130" s="182"/>
      <c r="K130" s="182"/>
      <c r="L130" s="182"/>
      <c r="M130" s="182"/>
      <c r="N130" s="182"/>
      <c r="O130" s="182"/>
      <c r="P130" s="182"/>
      <c r="Q130" s="182"/>
      <c r="S130" s="183"/>
    </row>
    <row r="131" spans="9:19" s="3" customFormat="1" ht="12.75">
      <c r="I131" s="26"/>
      <c r="J131" s="182"/>
      <c r="K131" s="182"/>
      <c r="L131" s="182"/>
      <c r="M131" s="182"/>
      <c r="N131" s="182"/>
      <c r="O131" s="182"/>
      <c r="P131" s="182"/>
      <c r="Q131" s="182"/>
      <c r="S131" s="183"/>
    </row>
    <row r="132" spans="9:19" s="3" customFormat="1" ht="12.75">
      <c r="I132" s="26"/>
      <c r="J132" s="182"/>
      <c r="K132" s="182"/>
      <c r="L132" s="182"/>
      <c r="M132" s="182"/>
      <c r="N132" s="182"/>
      <c r="O132" s="182"/>
      <c r="P132" s="182"/>
      <c r="Q132" s="182"/>
      <c r="S132" s="183"/>
    </row>
    <row r="133" spans="9:19" s="3" customFormat="1" ht="12.75">
      <c r="I133" s="26"/>
      <c r="J133" s="182"/>
      <c r="K133" s="182"/>
      <c r="L133" s="182"/>
      <c r="M133" s="182"/>
      <c r="N133" s="182"/>
      <c r="O133" s="182"/>
      <c r="P133" s="182"/>
      <c r="Q133" s="182"/>
      <c r="S133" s="183"/>
    </row>
    <row r="134" spans="9:19" s="3" customFormat="1" ht="12.75">
      <c r="I134" s="26"/>
      <c r="J134" s="182"/>
      <c r="K134" s="182"/>
      <c r="L134" s="182"/>
      <c r="M134" s="182"/>
      <c r="N134" s="182"/>
      <c r="O134" s="182"/>
      <c r="P134" s="182"/>
      <c r="Q134" s="182"/>
      <c r="S134" s="183"/>
    </row>
    <row r="135" spans="9:19" s="3" customFormat="1" ht="12.75">
      <c r="I135" s="26"/>
      <c r="J135" s="182"/>
      <c r="K135" s="182"/>
      <c r="L135" s="182"/>
      <c r="M135" s="182"/>
      <c r="N135" s="182"/>
      <c r="O135" s="182"/>
      <c r="P135" s="182"/>
      <c r="Q135" s="182"/>
      <c r="S135" s="183"/>
    </row>
    <row r="136" spans="9:19" s="3" customFormat="1" ht="12.75">
      <c r="I136" s="26"/>
      <c r="J136" s="182"/>
      <c r="K136" s="182"/>
      <c r="L136" s="182"/>
      <c r="M136" s="182"/>
      <c r="N136" s="182"/>
      <c r="O136" s="182"/>
      <c r="P136" s="182"/>
      <c r="Q136" s="182"/>
      <c r="S136" s="183"/>
    </row>
    <row r="137" spans="9:19" s="3" customFormat="1" ht="12.75">
      <c r="I137" s="26"/>
      <c r="J137" s="182"/>
      <c r="K137" s="182"/>
      <c r="L137" s="182"/>
      <c r="M137" s="182"/>
      <c r="N137" s="182"/>
      <c r="O137" s="182"/>
      <c r="P137" s="182"/>
      <c r="Q137" s="182"/>
      <c r="S137" s="183"/>
    </row>
    <row r="138" spans="9:19" s="3" customFormat="1" ht="12.75">
      <c r="I138" s="26"/>
      <c r="J138" s="182"/>
      <c r="K138" s="182"/>
      <c r="L138" s="182"/>
      <c r="M138" s="182"/>
      <c r="N138" s="182"/>
      <c r="O138" s="182"/>
      <c r="P138" s="182"/>
      <c r="Q138" s="182"/>
      <c r="S138" s="183"/>
    </row>
    <row r="139" spans="9:19" s="3" customFormat="1" ht="12.75">
      <c r="I139" s="26"/>
      <c r="J139" s="182"/>
      <c r="K139" s="182"/>
      <c r="L139" s="182"/>
      <c r="M139" s="182"/>
      <c r="N139" s="182"/>
      <c r="O139" s="182"/>
      <c r="P139" s="182"/>
      <c r="Q139" s="182"/>
      <c r="S139" s="183"/>
    </row>
    <row r="140" spans="9:19" s="3" customFormat="1" ht="12.75">
      <c r="I140" s="26"/>
      <c r="J140" s="182"/>
      <c r="K140" s="182"/>
      <c r="L140" s="182"/>
      <c r="M140" s="182"/>
      <c r="N140" s="182"/>
      <c r="O140" s="182"/>
      <c r="P140" s="182"/>
      <c r="Q140" s="182"/>
      <c r="S140" s="183"/>
    </row>
    <row r="141" spans="9:19" s="3" customFormat="1" ht="12.75">
      <c r="I141" s="26"/>
      <c r="J141" s="182"/>
      <c r="K141" s="182"/>
      <c r="L141" s="182"/>
      <c r="M141" s="182"/>
      <c r="N141" s="182"/>
      <c r="O141" s="182"/>
      <c r="P141" s="182"/>
      <c r="Q141" s="182"/>
      <c r="S141" s="183"/>
    </row>
    <row r="142" spans="9:19" s="3" customFormat="1" ht="12.75">
      <c r="I142" s="26"/>
      <c r="J142" s="182"/>
      <c r="K142" s="182"/>
      <c r="L142" s="182"/>
      <c r="M142" s="182"/>
      <c r="N142" s="182"/>
      <c r="O142" s="182"/>
      <c r="P142" s="182"/>
      <c r="Q142" s="182"/>
      <c r="S142" s="183"/>
    </row>
    <row r="143" spans="9:19" s="3" customFormat="1" ht="12.75">
      <c r="I143" s="26"/>
      <c r="J143" s="182"/>
      <c r="K143" s="182"/>
      <c r="L143" s="182"/>
      <c r="M143" s="182"/>
      <c r="N143" s="182"/>
      <c r="O143" s="182"/>
      <c r="P143" s="182"/>
      <c r="Q143" s="182"/>
      <c r="S143" s="183"/>
    </row>
    <row r="144" spans="9:19" s="3" customFormat="1" ht="12.75">
      <c r="I144" s="26"/>
      <c r="J144" s="182"/>
      <c r="K144" s="182"/>
      <c r="L144" s="182"/>
      <c r="M144" s="182"/>
      <c r="N144" s="182"/>
      <c r="O144" s="182"/>
      <c r="P144" s="182"/>
      <c r="Q144" s="182"/>
      <c r="S144" s="183"/>
    </row>
    <row r="145" spans="9:19" s="3" customFormat="1" ht="12.75">
      <c r="I145" s="26"/>
      <c r="J145" s="182"/>
      <c r="K145" s="182"/>
      <c r="L145" s="182"/>
      <c r="M145" s="182"/>
      <c r="N145" s="182"/>
      <c r="O145" s="182"/>
      <c r="P145" s="182"/>
      <c r="Q145" s="182"/>
      <c r="S145" s="183"/>
    </row>
    <row r="146" spans="9:19" s="3" customFormat="1" ht="12.75">
      <c r="I146" s="26"/>
      <c r="J146" s="182"/>
      <c r="K146" s="182"/>
      <c r="L146" s="182"/>
      <c r="M146" s="182"/>
      <c r="N146" s="182"/>
      <c r="O146" s="182"/>
      <c r="P146" s="182"/>
      <c r="Q146" s="182"/>
      <c r="S146" s="183"/>
    </row>
    <row r="147" spans="9:19" s="3" customFormat="1" ht="12.75">
      <c r="I147" s="26"/>
      <c r="J147" s="182"/>
      <c r="K147" s="182"/>
      <c r="L147" s="182"/>
      <c r="M147" s="182"/>
      <c r="N147" s="182"/>
      <c r="O147" s="182"/>
      <c r="P147" s="182"/>
      <c r="Q147" s="182"/>
      <c r="S147" s="183"/>
    </row>
    <row r="148" spans="9:19" s="3" customFormat="1" ht="12.75">
      <c r="I148" s="26"/>
      <c r="J148" s="182"/>
      <c r="K148" s="182"/>
      <c r="L148" s="182"/>
      <c r="M148" s="182"/>
      <c r="N148" s="182"/>
      <c r="O148" s="182"/>
      <c r="P148" s="182"/>
      <c r="Q148" s="182"/>
      <c r="S148" s="183"/>
    </row>
    <row r="149" spans="9:19" s="3" customFormat="1" ht="12.75">
      <c r="I149" s="26"/>
      <c r="J149" s="182"/>
      <c r="K149" s="182"/>
      <c r="L149" s="182"/>
      <c r="M149" s="182"/>
      <c r="N149" s="182"/>
      <c r="O149" s="182"/>
      <c r="P149" s="182"/>
      <c r="Q149" s="182"/>
      <c r="S149" s="183"/>
    </row>
    <row r="150" spans="9:19" s="3" customFormat="1" ht="12.75">
      <c r="I150" s="26"/>
      <c r="J150" s="182"/>
      <c r="K150" s="182"/>
      <c r="L150" s="182"/>
      <c r="M150" s="182"/>
      <c r="N150" s="182"/>
      <c r="O150" s="182"/>
      <c r="P150" s="182"/>
      <c r="Q150" s="182"/>
      <c r="S150" s="183"/>
    </row>
    <row r="151" spans="9:19" s="3" customFormat="1" ht="12.75">
      <c r="I151" s="26"/>
      <c r="J151" s="182"/>
      <c r="K151" s="182"/>
      <c r="L151" s="182"/>
      <c r="M151" s="182"/>
      <c r="N151" s="182"/>
      <c r="O151" s="182"/>
      <c r="P151" s="182"/>
      <c r="Q151" s="182"/>
      <c r="S151" s="183"/>
    </row>
    <row r="152" spans="9:19" s="3" customFormat="1" ht="12.75">
      <c r="I152" s="26"/>
      <c r="J152" s="182"/>
      <c r="K152" s="182"/>
      <c r="L152" s="182"/>
      <c r="M152" s="182"/>
      <c r="N152" s="182"/>
      <c r="O152" s="182"/>
      <c r="P152" s="182"/>
      <c r="Q152" s="182"/>
      <c r="S152" s="183"/>
    </row>
    <row r="153" spans="9:19" s="3" customFormat="1" ht="12.75">
      <c r="I153" s="26"/>
      <c r="J153" s="182"/>
      <c r="K153" s="182"/>
      <c r="L153" s="182"/>
      <c r="M153" s="182"/>
      <c r="N153" s="182"/>
      <c r="O153" s="182"/>
      <c r="P153" s="182"/>
      <c r="Q153" s="182"/>
      <c r="S153" s="183"/>
    </row>
    <row r="154" spans="9:19" s="3" customFormat="1" ht="12.75">
      <c r="I154" s="26"/>
      <c r="J154" s="182"/>
      <c r="K154" s="182"/>
      <c r="L154" s="182"/>
      <c r="M154" s="182"/>
      <c r="N154" s="182"/>
      <c r="O154" s="182"/>
      <c r="P154" s="182"/>
      <c r="Q154" s="182"/>
      <c r="S154" s="183"/>
    </row>
    <row r="155" spans="9:19" s="3" customFormat="1" ht="12.75">
      <c r="I155" s="26"/>
      <c r="J155" s="182"/>
      <c r="K155" s="182"/>
      <c r="L155" s="182"/>
      <c r="M155" s="182"/>
      <c r="N155" s="182"/>
      <c r="O155" s="182"/>
      <c r="P155" s="182"/>
      <c r="Q155" s="182"/>
      <c r="S155" s="183"/>
    </row>
    <row r="156" spans="9:19" s="3" customFormat="1" ht="12.75">
      <c r="I156" s="26"/>
      <c r="J156" s="182"/>
      <c r="K156" s="182"/>
      <c r="L156" s="182"/>
      <c r="M156" s="182"/>
      <c r="N156" s="182"/>
      <c r="O156" s="182"/>
      <c r="P156" s="182"/>
      <c r="Q156" s="182"/>
      <c r="S156" s="183"/>
    </row>
    <row r="157" spans="9:19" s="3" customFormat="1" ht="12.75">
      <c r="I157" s="26"/>
      <c r="J157" s="182"/>
      <c r="K157" s="182"/>
      <c r="L157" s="182"/>
      <c r="M157" s="182"/>
      <c r="N157" s="182"/>
      <c r="O157" s="182"/>
      <c r="P157" s="182"/>
      <c r="Q157" s="182"/>
      <c r="S157" s="183"/>
    </row>
    <row r="158" spans="9:19" s="3" customFormat="1" ht="12.75">
      <c r="I158" s="26"/>
      <c r="J158" s="182"/>
      <c r="K158" s="182"/>
      <c r="L158" s="182"/>
      <c r="M158" s="182"/>
      <c r="N158" s="182"/>
      <c r="O158" s="182"/>
      <c r="P158" s="182"/>
      <c r="Q158" s="182"/>
      <c r="S158" s="183"/>
    </row>
    <row r="159" spans="9:19" s="3" customFormat="1" ht="12.75">
      <c r="I159" s="26"/>
      <c r="J159" s="182"/>
      <c r="K159" s="182"/>
      <c r="L159" s="182"/>
      <c r="M159" s="182"/>
      <c r="N159" s="182"/>
      <c r="O159" s="182"/>
      <c r="P159" s="182"/>
      <c r="Q159" s="182"/>
      <c r="S159" s="183"/>
    </row>
    <row r="160" spans="9:19" s="3" customFormat="1" ht="12.75">
      <c r="I160" s="26"/>
      <c r="J160" s="182"/>
      <c r="K160" s="182"/>
      <c r="L160" s="182"/>
      <c r="M160" s="182"/>
      <c r="N160" s="182"/>
      <c r="O160" s="182"/>
      <c r="P160" s="182"/>
      <c r="Q160" s="182"/>
      <c r="S160" s="183"/>
    </row>
    <row r="161" spans="9:19" s="3" customFormat="1" ht="12.75">
      <c r="I161" s="26"/>
      <c r="J161" s="182"/>
      <c r="K161" s="182"/>
      <c r="L161" s="182"/>
      <c r="M161" s="182"/>
      <c r="N161" s="182"/>
      <c r="O161" s="182"/>
      <c r="P161" s="182"/>
      <c r="Q161" s="182"/>
      <c r="S161" s="183"/>
    </row>
    <row r="162" spans="9:19" s="3" customFormat="1" ht="12.75">
      <c r="I162" s="26"/>
      <c r="J162" s="182"/>
      <c r="K162" s="182"/>
      <c r="L162" s="182"/>
      <c r="M162" s="182"/>
      <c r="N162" s="182"/>
      <c r="O162" s="182"/>
      <c r="P162" s="182"/>
      <c r="Q162" s="182"/>
      <c r="S162" s="183"/>
    </row>
    <row r="163" spans="9:19" s="3" customFormat="1" ht="12.75">
      <c r="I163" s="26"/>
      <c r="J163" s="182"/>
      <c r="K163" s="182"/>
      <c r="L163" s="182"/>
      <c r="M163" s="182"/>
      <c r="N163" s="182"/>
      <c r="O163" s="182"/>
      <c r="P163" s="182"/>
      <c r="Q163" s="182"/>
      <c r="S163" s="183"/>
    </row>
    <row r="164" spans="9:19" s="3" customFormat="1" ht="12.75">
      <c r="I164" s="26"/>
      <c r="J164" s="182"/>
      <c r="K164" s="182"/>
      <c r="L164" s="182"/>
      <c r="M164" s="182"/>
      <c r="N164" s="182"/>
      <c r="O164" s="182"/>
      <c r="P164" s="182"/>
      <c r="Q164" s="182"/>
      <c r="S164" s="183"/>
    </row>
    <row r="165" spans="9:19" s="3" customFormat="1" ht="12.75">
      <c r="I165" s="26"/>
      <c r="J165" s="182"/>
      <c r="K165" s="182"/>
      <c r="L165" s="182"/>
      <c r="M165" s="182"/>
      <c r="N165" s="182"/>
      <c r="O165" s="182"/>
      <c r="P165" s="182"/>
      <c r="Q165" s="182"/>
      <c r="S165" s="183"/>
    </row>
    <row r="166" spans="9:19" s="3" customFormat="1" ht="12.75">
      <c r="I166" s="26"/>
      <c r="J166" s="182"/>
      <c r="K166" s="182"/>
      <c r="L166" s="182"/>
      <c r="M166" s="182"/>
      <c r="N166" s="182"/>
      <c r="O166" s="182"/>
      <c r="P166" s="182"/>
      <c r="Q166" s="182"/>
      <c r="S166" s="183"/>
    </row>
    <row r="167" spans="9:19" s="3" customFormat="1" ht="12.75">
      <c r="I167" s="26"/>
      <c r="J167" s="182"/>
      <c r="K167" s="182"/>
      <c r="L167" s="182"/>
      <c r="M167" s="182"/>
      <c r="N167" s="182"/>
      <c r="O167" s="182"/>
      <c r="P167" s="182"/>
      <c r="Q167" s="182"/>
      <c r="S167" s="183"/>
    </row>
    <row r="168" spans="9:19" s="3" customFormat="1" ht="12.75">
      <c r="I168" s="26"/>
      <c r="J168" s="182"/>
      <c r="K168" s="182"/>
      <c r="L168" s="182"/>
      <c r="M168" s="182"/>
      <c r="N168" s="182"/>
      <c r="O168" s="182"/>
      <c r="P168" s="182"/>
      <c r="Q168" s="182"/>
      <c r="S168" s="183"/>
    </row>
    <row r="169" spans="9:19" s="3" customFormat="1" ht="12.75">
      <c r="I169" s="26"/>
      <c r="J169" s="182"/>
      <c r="K169" s="182"/>
      <c r="L169" s="182"/>
      <c r="M169" s="182"/>
      <c r="N169" s="182"/>
      <c r="O169" s="182"/>
      <c r="P169" s="182"/>
      <c r="Q169" s="182"/>
      <c r="S169" s="183"/>
    </row>
    <row r="170" spans="9:19" s="3" customFormat="1" ht="12.75">
      <c r="I170" s="26"/>
      <c r="J170" s="182"/>
      <c r="K170" s="182"/>
      <c r="L170" s="182"/>
      <c r="M170" s="182"/>
      <c r="N170" s="182"/>
      <c r="O170" s="182"/>
      <c r="P170" s="182"/>
      <c r="Q170" s="182"/>
      <c r="S170" s="183"/>
    </row>
    <row r="171" spans="9:19" s="3" customFormat="1" ht="12.75">
      <c r="I171" s="26"/>
      <c r="J171" s="182"/>
      <c r="K171" s="182"/>
      <c r="L171" s="182"/>
      <c r="M171" s="182"/>
      <c r="N171" s="182"/>
      <c r="O171" s="182"/>
      <c r="P171" s="182"/>
      <c r="Q171" s="182"/>
      <c r="S171" s="183"/>
    </row>
    <row r="172" spans="9:19" s="3" customFormat="1" ht="12.75">
      <c r="I172" s="26"/>
      <c r="J172" s="182"/>
      <c r="K172" s="182"/>
      <c r="L172" s="182"/>
      <c r="M172" s="182"/>
      <c r="N172" s="182"/>
      <c r="O172" s="182"/>
      <c r="P172" s="182"/>
      <c r="Q172" s="182"/>
      <c r="S172" s="183"/>
    </row>
    <row r="173" spans="9:19" s="3" customFormat="1" ht="12.75">
      <c r="I173" s="26"/>
      <c r="J173" s="182"/>
      <c r="K173" s="182"/>
      <c r="L173" s="182"/>
      <c r="M173" s="182"/>
      <c r="N173" s="182"/>
      <c r="O173" s="182"/>
      <c r="P173" s="182"/>
      <c r="Q173" s="182"/>
      <c r="S173" s="183"/>
    </row>
    <row r="174" spans="9:19" s="3" customFormat="1" ht="12.75">
      <c r="I174" s="26"/>
      <c r="J174" s="182"/>
      <c r="K174" s="182"/>
      <c r="L174" s="182"/>
      <c r="M174" s="182"/>
      <c r="N174" s="182"/>
      <c r="O174" s="182"/>
      <c r="P174" s="182"/>
      <c r="Q174" s="182"/>
      <c r="S174" s="183"/>
    </row>
    <row r="175" spans="9:19" s="3" customFormat="1" ht="12.75">
      <c r="I175" s="26"/>
      <c r="J175" s="182"/>
      <c r="K175" s="182"/>
      <c r="L175" s="182"/>
      <c r="M175" s="182"/>
      <c r="N175" s="182"/>
      <c r="O175" s="182"/>
      <c r="P175" s="182"/>
      <c r="Q175" s="182"/>
      <c r="S175" s="183"/>
    </row>
    <row r="176" spans="9:19" s="3" customFormat="1" ht="12.75">
      <c r="I176" s="26"/>
      <c r="J176" s="182"/>
      <c r="K176" s="182"/>
      <c r="L176" s="182"/>
      <c r="M176" s="182"/>
      <c r="N176" s="182"/>
      <c r="O176" s="182"/>
      <c r="P176" s="182"/>
      <c r="Q176" s="182"/>
      <c r="S176" s="183"/>
    </row>
    <row r="177" spans="9:19" s="3" customFormat="1" ht="12.75">
      <c r="I177" s="26"/>
      <c r="J177" s="182"/>
      <c r="K177" s="182"/>
      <c r="L177" s="182"/>
      <c r="M177" s="182"/>
      <c r="N177" s="182"/>
      <c r="O177" s="182"/>
      <c r="P177" s="182"/>
      <c r="Q177" s="182"/>
      <c r="S177" s="183"/>
    </row>
    <row r="178" spans="9:19" s="3" customFormat="1" ht="12.75">
      <c r="I178" s="26"/>
      <c r="J178" s="182"/>
      <c r="K178" s="182"/>
      <c r="L178" s="182"/>
      <c r="M178" s="182"/>
      <c r="N178" s="182"/>
      <c r="O178" s="182"/>
      <c r="P178" s="182"/>
      <c r="Q178" s="182"/>
      <c r="S178" s="183"/>
    </row>
    <row r="179" spans="9:19" s="3" customFormat="1" ht="12.75">
      <c r="I179" s="26"/>
      <c r="J179" s="182"/>
      <c r="K179" s="182"/>
      <c r="L179" s="182"/>
      <c r="M179" s="182"/>
      <c r="N179" s="182"/>
      <c r="O179" s="182"/>
      <c r="P179" s="182"/>
      <c r="Q179" s="182"/>
      <c r="S179" s="183"/>
    </row>
    <row r="180" spans="9:19" s="3" customFormat="1" ht="12.75">
      <c r="I180" s="26"/>
      <c r="J180" s="182"/>
      <c r="K180" s="182"/>
      <c r="L180" s="182"/>
      <c r="M180" s="182"/>
      <c r="N180" s="182"/>
      <c r="O180" s="182"/>
      <c r="P180" s="182"/>
      <c r="Q180" s="182"/>
      <c r="S180" s="183"/>
    </row>
    <row r="181" spans="9:19" s="3" customFormat="1" ht="12.75">
      <c r="I181" s="26"/>
      <c r="J181" s="182"/>
      <c r="K181" s="182"/>
      <c r="L181" s="182"/>
      <c r="M181" s="182"/>
      <c r="N181" s="182"/>
      <c r="O181" s="182"/>
      <c r="P181" s="182"/>
      <c r="Q181" s="182"/>
      <c r="S181" s="183"/>
    </row>
    <row r="182" spans="9:19" s="3" customFormat="1" ht="12.75">
      <c r="I182" s="26"/>
      <c r="J182" s="182"/>
      <c r="K182" s="182"/>
      <c r="L182" s="182"/>
      <c r="M182" s="182"/>
      <c r="N182" s="182"/>
      <c r="O182" s="182"/>
      <c r="P182" s="182"/>
      <c r="Q182" s="182"/>
      <c r="S182" s="183"/>
    </row>
    <row r="183" spans="9:19" s="3" customFormat="1" ht="12.75">
      <c r="I183" s="26"/>
      <c r="J183" s="182"/>
      <c r="K183" s="182"/>
      <c r="L183" s="182"/>
      <c r="M183" s="182"/>
      <c r="N183" s="182"/>
      <c r="O183" s="182"/>
      <c r="P183" s="182"/>
      <c r="Q183" s="182"/>
      <c r="S183" s="183"/>
    </row>
    <row r="184" spans="9:19" s="3" customFormat="1" ht="12.75">
      <c r="I184" s="26"/>
      <c r="J184" s="182"/>
      <c r="K184" s="182"/>
      <c r="L184" s="182"/>
      <c r="M184" s="182"/>
      <c r="N184" s="182"/>
      <c r="O184" s="182"/>
      <c r="P184" s="182"/>
      <c r="Q184" s="182"/>
      <c r="S184" s="183"/>
    </row>
    <row r="185" spans="9:19" s="3" customFormat="1" ht="12.75">
      <c r="I185" s="26"/>
      <c r="J185" s="182"/>
      <c r="K185" s="182"/>
      <c r="L185" s="182"/>
      <c r="M185" s="182"/>
      <c r="N185" s="182"/>
      <c r="O185" s="182"/>
      <c r="P185" s="182"/>
      <c r="Q185" s="182"/>
      <c r="S185" s="183"/>
    </row>
    <row r="186" spans="9:19" s="3" customFormat="1" ht="12.75">
      <c r="I186" s="26"/>
      <c r="J186" s="182"/>
      <c r="K186" s="182"/>
      <c r="L186" s="182"/>
      <c r="M186" s="182"/>
      <c r="N186" s="182"/>
      <c r="O186" s="182"/>
      <c r="P186" s="182"/>
      <c r="Q186" s="182"/>
      <c r="S186" s="183"/>
    </row>
    <row r="187" spans="9:19" s="3" customFormat="1" ht="12.75">
      <c r="I187" s="26"/>
      <c r="J187" s="182"/>
      <c r="K187" s="182"/>
      <c r="L187" s="182"/>
      <c r="M187" s="182"/>
      <c r="N187" s="182"/>
      <c r="O187" s="182"/>
      <c r="P187" s="182"/>
      <c r="Q187" s="182"/>
      <c r="S187" s="183"/>
    </row>
    <row r="188" spans="9:19" s="3" customFormat="1" ht="12.75">
      <c r="I188" s="26"/>
      <c r="J188" s="182"/>
      <c r="K188" s="182"/>
      <c r="L188" s="182"/>
      <c r="M188" s="182"/>
      <c r="N188" s="182"/>
      <c r="O188" s="182"/>
      <c r="P188" s="182"/>
      <c r="Q188" s="182"/>
      <c r="S188" s="183"/>
    </row>
    <row r="189" spans="9:19" s="3" customFormat="1" ht="12.75">
      <c r="I189" s="26"/>
      <c r="J189" s="182"/>
      <c r="K189" s="182"/>
      <c r="L189" s="182"/>
      <c r="M189" s="182"/>
      <c r="N189" s="182"/>
      <c r="O189" s="182"/>
      <c r="P189" s="182"/>
      <c r="Q189" s="182"/>
      <c r="S189" s="183"/>
    </row>
    <row r="190" spans="9:19" s="3" customFormat="1" ht="12.75">
      <c r="I190" s="26"/>
      <c r="J190" s="182"/>
      <c r="K190" s="182"/>
      <c r="L190" s="182"/>
      <c r="M190" s="182"/>
      <c r="N190" s="182"/>
      <c r="O190" s="182"/>
      <c r="P190" s="182"/>
      <c r="Q190" s="182"/>
      <c r="S190" s="183"/>
    </row>
    <row r="191" spans="9:19" s="3" customFormat="1" ht="12.75">
      <c r="I191" s="26"/>
      <c r="J191" s="182"/>
      <c r="K191" s="182"/>
      <c r="L191" s="182"/>
      <c r="M191" s="182"/>
      <c r="N191" s="182"/>
      <c r="O191" s="182"/>
      <c r="P191" s="182"/>
      <c r="Q191" s="182"/>
      <c r="S191" s="183"/>
    </row>
    <row r="192" spans="9:19" s="3" customFormat="1" ht="12.75">
      <c r="I192" s="26"/>
      <c r="J192" s="182"/>
      <c r="K192" s="182"/>
      <c r="L192" s="182"/>
      <c r="M192" s="182"/>
      <c r="N192" s="182"/>
      <c r="O192" s="182"/>
      <c r="P192" s="182"/>
      <c r="Q192" s="182"/>
      <c r="S192" s="183"/>
    </row>
    <row r="193" spans="9:19" s="3" customFormat="1" ht="12.75">
      <c r="I193" s="26"/>
      <c r="J193" s="182"/>
      <c r="K193" s="182"/>
      <c r="L193" s="182"/>
      <c r="M193" s="182"/>
      <c r="N193" s="182"/>
      <c r="O193" s="182"/>
      <c r="P193" s="182"/>
      <c r="Q193" s="182"/>
      <c r="S193" s="183"/>
    </row>
    <row r="194" spans="9:19" s="3" customFormat="1" ht="12.75">
      <c r="I194" s="26"/>
      <c r="J194" s="182"/>
      <c r="K194" s="182"/>
      <c r="L194" s="182"/>
      <c r="M194" s="182"/>
      <c r="N194" s="182"/>
      <c r="O194" s="182"/>
      <c r="P194" s="182"/>
      <c r="Q194" s="182"/>
      <c r="S194" s="183"/>
    </row>
    <row r="195" spans="9:19" s="3" customFormat="1" ht="12.75">
      <c r="I195" s="26"/>
      <c r="J195" s="182"/>
      <c r="K195" s="182"/>
      <c r="L195" s="182"/>
      <c r="M195" s="182"/>
      <c r="N195" s="182"/>
      <c r="O195" s="182"/>
      <c r="P195" s="182"/>
      <c r="Q195" s="182"/>
      <c r="S195" s="183"/>
    </row>
    <row r="196" spans="9:19" s="3" customFormat="1" ht="12.75">
      <c r="I196" s="26"/>
      <c r="J196" s="182"/>
      <c r="K196" s="182"/>
      <c r="L196" s="182"/>
      <c r="M196" s="182"/>
      <c r="N196" s="182"/>
      <c r="O196" s="182"/>
      <c r="P196" s="182"/>
      <c r="Q196" s="182"/>
      <c r="S196" s="183"/>
    </row>
    <row r="197" spans="9:19" s="3" customFormat="1" ht="12.75">
      <c r="I197" s="26"/>
      <c r="J197" s="182"/>
      <c r="K197" s="182"/>
      <c r="L197" s="182"/>
      <c r="M197" s="182"/>
      <c r="N197" s="182"/>
      <c r="O197" s="182"/>
      <c r="P197" s="182"/>
      <c r="Q197" s="182"/>
      <c r="S197" s="183"/>
    </row>
    <row r="198" spans="9:19" s="3" customFormat="1" ht="12.75">
      <c r="I198" s="26"/>
      <c r="J198" s="182"/>
      <c r="K198" s="182"/>
      <c r="L198" s="182"/>
      <c r="M198" s="182"/>
      <c r="N198" s="182"/>
      <c r="O198" s="182"/>
      <c r="P198" s="182"/>
      <c r="Q198" s="182"/>
      <c r="S198" s="183"/>
    </row>
    <row r="199" spans="9:19" s="3" customFormat="1" ht="12.75">
      <c r="I199" s="26"/>
      <c r="J199" s="182"/>
      <c r="K199" s="182"/>
      <c r="L199" s="182"/>
      <c r="M199" s="182"/>
      <c r="N199" s="182"/>
      <c r="O199" s="182"/>
      <c r="P199" s="182"/>
      <c r="Q199" s="182"/>
      <c r="S199" s="183"/>
    </row>
    <row r="200" spans="9:19" s="3" customFormat="1" ht="12.75">
      <c r="I200" s="26"/>
      <c r="J200" s="182"/>
      <c r="K200" s="182"/>
      <c r="L200" s="182"/>
      <c r="M200" s="182"/>
      <c r="N200" s="182"/>
      <c r="O200" s="182"/>
      <c r="P200" s="182"/>
      <c r="Q200" s="182"/>
      <c r="S200" s="183"/>
    </row>
    <row r="201" spans="9:19" s="3" customFormat="1" ht="12.75">
      <c r="I201" s="26"/>
      <c r="J201" s="182"/>
      <c r="K201" s="182"/>
      <c r="L201" s="182"/>
      <c r="M201" s="182"/>
      <c r="N201" s="182"/>
      <c r="O201" s="182"/>
      <c r="P201" s="182"/>
      <c r="Q201" s="182"/>
      <c r="S201" s="183"/>
    </row>
    <row r="202" spans="9:19" s="3" customFormat="1" ht="12.75">
      <c r="I202" s="26"/>
      <c r="J202" s="182"/>
      <c r="K202" s="182"/>
      <c r="L202" s="182"/>
      <c r="M202" s="182"/>
      <c r="N202" s="182"/>
      <c r="O202" s="182"/>
      <c r="P202" s="182"/>
      <c r="Q202" s="182"/>
      <c r="S202" s="183"/>
    </row>
    <row r="203" spans="9:19" s="3" customFormat="1" ht="12.75">
      <c r="I203" s="26"/>
      <c r="J203" s="182"/>
      <c r="K203" s="182"/>
      <c r="L203" s="182"/>
      <c r="M203" s="182"/>
      <c r="N203" s="182"/>
      <c r="O203" s="182"/>
      <c r="P203" s="182"/>
      <c r="Q203" s="182"/>
      <c r="S203" s="183"/>
    </row>
    <row r="204" spans="9:19" s="3" customFormat="1" ht="12.75">
      <c r="I204" s="26"/>
      <c r="J204" s="182"/>
      <c r="K204" s="182"/>
      <c r="L204" s="182"/>
      <c r="M204" s="182"/>
      <c r="N204" s="182"/>
      <c r="O204" s="182"/>
      <c r="P204" s="182"/>
      <c r="Q204" s="182"/>
      <c r="S204" s="183"/>
    </row>
    <row r="205" spans="9:19" s="3" customFormat="1" ht="12.75">
      <c r="I205" s="26"/>
      <c r="J205" s="182"/>
      <c r="K205" s="182"/>
      <c r="L205" s="182"/>
      <c r="M205" s="182"/>
      <c r="N205" s="182"/>
      <c r="O205" s="182"/>
      <c r="P205" s="182"/>
      <c r="Q205" s="182"/>
      <c r="S205" s="183"/>
    </row>
    <row r="206" spans="9:19" s="3" customFormat="1" ht="12.75">
      <c r="I206" s="26"/>
      <c r="J206" s="182"/>
      <c r="K206" s="182"/>
      <c r="L206" s="182"/>
      <c r="M206" s="182"/>
      <c r="N206" s="182"/>
      <c r="O206" s="182"/>
      <c r="P206" s="182"/>
      <c r="Q206" s="182"/>
      <c r="S206" s="183"/>
    </row>
    <row r="207" spans="9:19" s="3" customFormat="1" ht="12.75">
      <c r="I207" s="26"/>
      <c r="J207" s="182"/>
      <c r="K207" s="182"/>
      <c r="L207" s="182"/>
      <c r="M207" s="182"/>
      <c r="N207" s="182"/>
      <c r="O207" s="182"/>
      <c r="P207" s="182"/>
      <c r="Q207" s="182"/>
      <c r="S207" s="183"/>
    </row>
    <row r="208" spans="9:19" s="3" customFormat="1" ht="12.75">
      <c r="I208" s="26"/>
      <c r="J208" s="182"/>
      <c r="K208" s="182"/>
      <c r="L208" s="182"/>
      <c r="M208" s="182"/>
      <c r="N208" s="182"/>
      <c r="O208" s="182"/>
      <c r="P208" s="182"/>
      <c r="Q208" s="182"/>
      <c r="S208" s="183"/>
    </row>
    <row r="209" spans="9:19" s="3" customFormat="1" ht="12.75">
      <c r="I209" s="26"/>
      <c r="J209" s="182"/>
      <c r="K209" s="182"/>
      <c r="L209" s="182"/>
      <c r="M209" s="182"/>
      <c r="N209" s="182"/>
      <c r="O209" s="182"/>
      <c r="P209" s="182"/>
      <c r="Q209" s="182"/>
      <c r="S209" s="183"/>
    </row>
    <row r="210" spans="9:19" s="3" customFormat="1" ht="12.75">
      <c r="I210" s="26"/>
      <c r="J210" s="182"/>
      <c r="K210" s="182"/>
      <c r="L210" s="182"/>
      <c r="M210" s="182"/>
      <c r="N210" s="182"/>
      <c r="O210" s="182"/>
      <c r="P210" s="182"/>
      <c r="Q210" s="182"/>
      <c r="S210" s="183"/>
    </row>
    <row r="211" spans="9:19" s="3" customFormat="1" ht="12.75">
      <c r="I211" s="26"/>
      <c r="J211" s="182"/>
      <c r="K211" s="182"/>
      <c r="L211" s="182"/>
      <c r="M211" s="182"/>
      <c r="N211" s="182"/>
      <c r="O211" s="182"/>
      <c r="P211" s="182"/>
      <c r="Q211" s="182"/>
      <c r="S211" s="183"/>
    </row>
    <row r="212" spans="9:19" s="3" customFormat="1" ht="12.75">
      <c r="I212" s="26"/>
      <c r="J212" s="182"/>
      <c r="K212" s="182"/>
      <c r="L212" s="182"/>
      <c r="M212" s="182"/>
      <c r="N212" s="182"/>
      <c r="O212" s="182"/>
      <c r="P212" s="182"/>
      <c r="Q212" s="182"/>
      <c r="S212" s="183"/>
    </row>
    <row r="213" spans="9:19" s="3" customFormat="1" ht="12.75">
      <c r="I213" s="26"/>
      <c r="J213" s="182"/>
      <c r="K213" s="182"/>
      <c r="L213" s="182"/>
      <c r="M213" s="182"/>
      <c r="N213" s="182"/>
      <c r="O213" s="182"/>
      <c r="P213" s="182"/>
      <c r="Q213" s="182"/>
      <c r="S213" s="183"/>
    </row>
    <row r="214" spans="9:19" s="3" customFormat="1" ht="12.75">
      <c r="I214" s="26"/>
      <c r="J214" s="182"/>
      <c r="K214" s="182"/>
      <c r="L214" s="182"/>
      <c r="M214" s="182"/>
      <c r="N214" s="182"/>
      <c r="O214" s="182"/>
      <c r="P214" s="182"/>
      <c r="Q214" s="182"/>
      <c r="S214" s="183"/>
    </row>
    <row r="215" spans="9:19" s="3" customFormat="1" ht="12.75">
      <c r="I215" s="26"/>
      <c r="J215" s="182"/>
      <c r="K215" s="182"/>
      <c r="L215" s="182"/>
      <c r="M215" s="182"/>
      <c r="N215" s="182"/>
      <c r="O215" s="182"/>
      <c r="P215" s="182"/>
      <c r="Q215" s="182"/>
      <c r="S215" s="183"/>
    </row>
    <row r="216" spans="9:19" s="3" customFormat="1" ht="12.75">
      <c r="I216" s="26"/>
      <c r="J216" s="182"/>
      <c r="K216" s="182"/>
      <c r="L216" s="182"/>
      <c r="M216" s="182"/>
      <c r="N216" s="182"/>
      <c r="O216" s="182"/>
      <c r="P216" s="182"/>
      <c r="Q216" s="182"/>
      <c r="S216" s="183"/>
    </row>
    <row r="217" spans="9:19" s="3" customFormat="1" ht="12.75">
      <c r="I217" s="26"/>
      <c r="J217" s="182"/>
      <c r="K217" s="182"/>
      <c r="L217" s="182"/>
      <c r="M217" s="182"/>
      <c r="N217" s="182"/>
      <c r="O217" s="182"/>
      <c r="P217" s="182"/>
      <c r="Q217" s="182"/>
      <c r="S217" s="183"/>
    </row>
    <row r="218" spans="9:19" s="3" customFormat="1" ht="12.75">
      <c r="I218" s="26"/>
      <c r="J218" s="182"/>
      <c r="K218" s="182"/>
      <c r="L218" s="182"/>
      <c r="M218" s="182"/>
      <c r="N218" s="182"/>
      <c r="O218" s="182"/>
      <c r="P218" s="182"/>
      <c r="Q218" s="182"/>
      <c r="S218" s="183"/>
    </row>
    <row r="219" spans="9:19" s="3" customFormat="1" ht="12.75">
      <c r="I219" s="26"/>
      <c r="J219" s="182"/>
      <c r="K219" s="182"/>
      <c r="L219" s="182"/>
      <c r="M219" s="182"/>
      <c r="N219" s="182"/>
      <c r="O219" s="182"/>
      <c r="P219" s="182"/>
      <c r="Q219" s="182"/>
      <c r="S219" s="183"/>
    </row>
    <row r="220" spans="9:19" s="3" customFormat="1" ht="12.75">
      <c r="I220" s="26"/>
      <c r="J220" s="182"/>
      <c r="K220" s="182"/>
      <c r="L220" s="182"/>
      <c r="M220" s="182"/>
      <c r="N220" s="182"/>
      <c r="O220" s="182"/>
      <c r="P220" s="182"/>
      <c r="Q220" s="182"/>
      <c r="S220" s="183"/>
    </row>
    <row r="221" spans="9:19" s="3" customFormat="1" ht="12.75">
      <c r="I221" s="26"/>
      <c r="J221" s="182"/>
      <c r="K221" s="182"/>
      <c r="L221" s="182"/>
      <c r="M221" s="182"/>
      <c r="N221" s="182"/>
      <c r="O221" s="182"/>
      <c r="P221" s="182"/>
      <c r="Q221" s="182"/>
      <c r="S221" s="183"/>
    </row>
    <row r="222" spans="9:19" s="3" customFormat="1" ht="12.75">
      <c r="I222" s="26"/>
      <c r="J222" s="182"/>
      <c r="K222" s="182"/>
      <c r="L222" s="182"/>
      <c r="M222" s="182"/>
      <c r="N222" s="182"/>
      <c r="O222" s="182"/>
      <c r="P222" s="182"/>
      <c r="Q222" s="182"/>
      <c r="S222" s="183"/>
    </row>
    <row r="223" spans="9:19" s="3" customFormat="1" ht="12.75">
      <c r="I223" s="26"/>
      <c r="J223" s="182"/>
      <c r="K223" s="182"/>
      <c r="L223" s="182"/>
      <c r="M223" s="182"/>
      <c r="N223" s="182"/>
      <c r="O223" s="182"/>
      <c r="P223" s="182"/>
      <c r="Q223" s="182"/>
      <c r="S223" s="183"/>
    </row>
    <row r="224" spans="9:19" s="3" customFormat="1" ht="12.75">
      <c r="I224" s="26"/>
      <c r="J224" s="182"/>
      <c r="K224" s="182"/>
      <c r="L224" s="182"/>
      <c r="M224" s="182"/>
      <c r="N224" s="182"/>
      <c r="O224" s="182"/>
      <c r="P224" s="182"/>
      <c r="Q224" s="182"/>
      <c r="S224" s="183"/>
    </row>
    <row r="225" spans="9:19" s="3" customFormat="1" ht="12.75">
      <c r="I225" s="26"/>
      <c r="J225" s="182"/>
      <c r="K225" s="182"/>
      <c r="L225" s="182"/>
      <c r="M225" s="182"/>
      <c r="N225" s="182"/>
      <c r="O225" s="182"/>
      <c r="P225" s="182"/>
      <c r="Q225" s="182"/>
      <c r="S225" s="183"/>
    </row>
    <row r="226" spans="9:19" s="3" customFormat="1" ht="12.75">
      <c r="I226" s="26"/>
      <c r="J226" s="182"/>
      <c r="K226" s="182"/>
      <c r="L226" s="182"/>
      <c r="M226" s="182"/>
      <c r="N226" s="182"/>
      <c r="O226" s="182"/>
      <c r="P226" s="182"/>
      <c r="Q226" s="182"/>
      <c r="S226" s="183"/>
    </row>
    <row r="227" spans="9:19" s="3" customFormat="1" ht="12.75">
      <c r="I227" s="26"/>
      <c r="J227" s="182"/>
      <c r="K227" s="182"/>
      <c r="L227" s="182"/>
      <c r="M227" s="182"/>
      <c r="N227" s="182"/>
      <c r="O227" s="182"/>
      <c r="P227" s="182"/>
      <c r="Q227" s="182"/>
      <c r="S227" s="183"/>
    </row>
    <row r="228" spans="9:19" s="3" customFormat="1" ht="12.75">
      <c r="I228" s="26"/>
      <c r="J228" s="182"/>
      <c r="K228" s="182"/>
      <c r="L228" s="182"/>
      <c r="M228" s="182"/>
      <c r="N228" s="182"/>
      <c r="O228" s="182"/>
      <c r="P228" s="182"/>
      <c r="Q228" s="182"/>
      <c r="S228" s="183"/>
    </row>
    <row r="229" spans="9:19" s="3" customFormat="1" ht="12.75">
      <c r="I229" s="26"/>
      <c r="J229" s="182"/>
      <c r="K229" s="182"/>
      <c r="L229" s="182"/>
      <c r="M229" s="182"/>
      <c r="N229" s="182"/>
      <c r="O229" s="182"/>
      <c r="P229" s="182"/>
      <c r="Q229" s="182"/>
      <c r="S229" s="183"/>
    </row>
    <row r="230" spans="9:19" s="3" customFormat="1" ht="12.75">
      <c r="I230" s="26"/>
      <c r="J230" s="182"/>
      <c r="K230" s="182"/>
      <c r="L230" s="182"/>
      <c r="M230" s="182"/>
      <c r="N230" s="182"/>
      <c r="O230" s="182"/>
      <c r="P230" s="182"/>
      <c r="Q230" s="182"/>
      <c r="S230" s="183"/>
    </row>
    <row r="231" spans="9:19" s="3" customFormat="1" ht="12.75">
      <c r="I231" s="26"/>
      <c r="J231" s="182"/>
      <c r="K231" s="182"/>
      <c r="L231" s="182"/>
      <c r="M231" s="182"/>
      <c r="N231" s="182"/>
      <c r="O231" s="182"/>
      <c r="P231" s="182"/>
      <c r="Q231" s="182"/>
      <c r="S231" s="183"/>
    </row>
    <row r="232" spans="9:19" s="3" customFormat="1" ht="12.75">
      <c r="I232" s="26"/>
      <c r="J232" s="182"/>
      <c r="K232" s="182"/>
      <c r="L232" s="182"/>
      <c r="M232" s="182"/>
      <c r="N232" s="182"/>
      <c r="O232" s="182"/>
      <c r="P232" s="182"/>
      <c r="Q232" s="182"/>
      <c r="S232" s="183"/>
    </row>
    <row r="233" spans="9:19" s="3" customFormat="1" ht="12.75">
      <c r="I233" s="26"/>
      <c r="J233" s="182"/>
      <c r="K233" s="182"/>
      <c r="L233" s="182"/>
      <c r="M233" s="182"/>
      <c r="N233" s="182"/>
      <c r="O233" s="182"/>
      <c r="P233" s="182"/>
      <c r="Q233" s="182"/>
      <c r="S233" s="183"/>
    </row>
    <row r="234" spans="9:19" s="3" customFormat="1" ht="12.75">
      <c r="I234" s="26"/>
      <c r="J234" s="182"/>
      <c r="K234" s="182"/>
      <c r="L234" s="182"/>
      <c r="M234" s="182"/>
      <c r="N234" s="182"/>
      <c r="O234" s="182"/>
      <c r="P234" s="182"/>
      <c r="Q234" s="182"/>
      <c r="S234" s="183"/>
    </row>
    <row r="235" spans="9:19" s="3" customFormat="1" ht="12.75">
      <c r="I235" s="26"/>
      <c r="J235" s="182"/>
      <c r="K235" s="182"/>
      <c r="L235" s="182"/>
      <c r="M235" s="182"/>
      <c r="N235" s="182"/>
      <c r="O235" s="182"/>
      <c r="P235" s="182"/>
      <c r="Q235" s="182"/>
      <c r="S235" s="183"/>
    </row>
    <row r="236" spans="9:19" s="3" customFormat="1" ht="12.75">
      <c r="I236" s="26"/>
      <c r="J236" s="182"/>
      <c r="K236" s="182"/>
      <c r="L236" s="182"/>
      <c r="M236" s="182"/>
      <c r="N236" s="182"/>
      <c r="O236" s="182"/>
      <c r="P236" s="182"/>
      <c r="Q236" s="182"/>
      <c r="S236" s="183"/>
    </row>
    <row r="237" spans="9:19" s="3" customFormat="1" ht="12.75">
      <c r="I237" s="26"/>
      <c r="J237" s="182"/>
      <c r="K237" s="182"/>
      <c r="L237" s="182"/>
      <c r="M237" s="182"/>
      <c r="N237" s="182"/>
      <c r="O237" s="182"/>
      <c r="P237" s="182"/>
      <c r="Q237" s="182"/>
      <c r="S237" s="183"/>
    </row>
    <row r="238" spans="9:19" s="3" customFormat="1" ht="12.75">
      <c r="I238" s="26"/>
      <c r="J238" s="182"/>
      <c r="K238" s="182"/>
      <c r="L238" s="182"/>
      <c r="M238" s="182"/>
      <c r="N238" s="182"/>
      <c r="O238" s="182"/>
      <c r="P238" s="182"/>
      <c r="Q238" s="182"/>
      <c r="S238" s="183"/>
    </row>
    <row r="239" spans="9:19" s="3" customFormat="1" ht="12.75">
      <c r="I239" s="26"/>
      <c r="J239" s="182"/>
      <c r="K239" s="182"/>
      <c r="L239" s="182"/>
      <c r="M239" s="182"/>
      <c r="N239" s="182"/>
      <c r="O239" s="182"/>
      <c r="P239" s="182"/>
      <c r="Q239" s="182"/>
      <c r="S239" s="183"/>
    </row>
    <row r="240" spans="9:19" s="3" customFormat="1" ht="12.75">
      <c r="I240" s="26"/>
      <c r="J240" s="182"/>
      <c r="K240" s="182"/>
      <c r="L240" s="182"/>
      <c r="M240" s="182"/>
      <c r="N240" s="182"/>
      <c r="O240" s="182"/>
      <c r="P240" s="182"/>
      <c r="Q240" s="182"/>
      <c r="S240" s="183"/>
    </row>
    <row r="241" spans="9:19" s="3" customFormat="1" ht="12.75">
      <c r="I241" s="26"/>
      <c r="J241" s="182"/>
      <c r="K241" s="182"/>
      <c r="L241" s="182"/>
      <c r="M241" s="182"/>
      <c r="N241" s="182"/>
      <c r="O241" s="182"/>
      <c r="P241" s="182"/>
      <c r="Q241" s="182"/>
      <c r="S241" s="183"/>
    </row>
    <row r="242" spans="9:19" s="3" customFormat="1" ht="12.75">
      <c r="I242" s="26"/>
      <c r="J242" s="182"/>
      <c r="K242" s="182"/>
      <c r="L242" s="182"/>
      <c r="M242" s="182"/>
      <c r="N242" s="182"/>
      <c r="O242" s="182"/>
      <c r="P242" s="182"/>
      <c r="Q242" s="182"/>
      <c r="S242" s="183"/>
    </row>
    <row r="243" spans="9:19" s="3" customFormat="1" ht="12.75">
      <c r="I243" s="26"/>
      <c r="J243" s="182"/>
      <c r="K243" s="182"/>
      <c r="L243" s="182"/>
      <c r="M243" s="182"/>
      <c r="N243" s="182"/>
      <c r="O243" s="182"/>
      <c r="P243" s="182"/>
      <c r="Q243" s="182"/>
      <c r="S243" s="183"/>
    </row>
    <row r="244" spans="9:19" s="3" customFormat="1" ht="12.75">
      <c r="I244" s="26"/>
      <c r="J244" s="182"/>
      <c r="K244" s="182"/>
      <c r="L244" s="182"/>
      <c r="M244" s="182"/>
      <c r="N244" s="182"/>
      <c r="O244" s="182"/>
      <c r="P244" s="182"/>
      <c r="Q244" s="182"/>
      <c r="S244" s="183"/>
    </row>
    <row r="245" spans="9:19" s="3" customFormat="1" ht="12.75">
      <c r="I245" s="26"/>
      <c r="J245" s="182"/>
      <c r="K245" s="182"/>
      <c r="L245" s="182"/>
      <c r="M245" s="182"/>
      <c r="N245" s="182"/>
      <c r="O245" s="182"/>
      <c r="P245" s="182"/>
      <c r="Q245" s="182"/>
      <c r="S245" s="183"/>
    </row>
    <row r="246" spans="9:19" s="3" customFormat="1" ht="12.75">
      <c r="I246" s="26"/>
      <c r="J246" s="182"/>
      <c r="K246" s="182"/>
      <c r="L246" s="182"/>
      <c r="M246" s="182"/>
      <c r="N246" s="182"/>
      <c r="O246" s="182"/>
      <c r="P246" s="182"/>
      <c r="Q246" s="182"/>
      <c r="S246" s="183"/>
    </row>
    <row r="247" spans="9:19" s="3" customFormat="1" ht="12.75">
      <c r="I247" s="26"/>
      <c r="J247" s="182"/>
      <c r="K247" s="182"/>
      <c r="L247" s="182"/>
      <c r="M247" s="182"/>
      <c r="N247" s="182"/>
      <c r="O247" s="182"/>
      <c r="P247" s="182"/>
      <c r="Q247" s="182"/>
      <c r="S247" s="183"/>
    </row>
    <row r="248" spans="9:19" s="3" customFormat="1" ht="12.75">
      <c r="I248" s="26"/>
      <c r="J248" s="182"/>
      <c r="K248" s="182"/>
      <c r="L248" s="182"/>
      <c r="M248" s="182"/>
      <c r="N248" s="182"/>
      <c r="O248" s="182"/>
      <c r="P248" s="182"/>
      <c r="Q248" s="182"/>
      <c r="S248" s="183"/>
    </row>
    <row r="249" spans="9:19" s="3" customFormat="1" ht="12.75">
      <c r="I249" s="26"/>
      <c r="J249" s="182"/>
      <c r="K249" s="182"/>
      <c r="L249" s="182"/>
      <c r="M249" s="182"/>
      <c r="N249" s="182"/>
      <c r="O249" s="182"/>
      <c r="P249" s="182"/>
      <c r="Q249" s="182"/>
      <c r="S249" s="183"/>
    </row>
    <row r="250" spans="9:19" s="3" customFormat="1" ht="12.75">
      <c r="I250" s="26"/>
      <c r="J250" s="182"/>
      <c r="K250" s="182"/>
      <c r="L250" s="182"/>
      <c r="M250" s="182"/>
      <c r="N250" s="182"/>
      <c r="O250" s="182"/>
      <c r="P250" s="182"/>
      <c r="Q250" s="182"/>
      <c r="S250" s="183"/>
    </row>
    <row r="251" spans="9:19" s="3" customFormat="1" ht="12.75">
      <c r="I251" s="26"/>
      <c r="J251" s="182"/>
      <c r="K251" s="182"/>
      <c r="L251" s="182"/>
      <c r="M251" s="182"/>
      <c r="N251" s="182"/>
      <c r="O251" s="182"/>
      <c r="P251" s="182"/>
      <c r="Q251" s="182"/>
      <c r="S251" s="183"/>
    </row>
    <row r="252" spans="9:19" s="3" customFormat="1" ht="12.75">
      <c r="I252" s="26"/>
      <c r="J252" s="182"/>
      <c r="K252" s="182"/>
      <c r="L252" s="182"/>
      <c r="M252" s="182"/>
      <c r="N252" s="182"/>
      <c r="O252" s="182"/>
      <c r="P252" s="182"/>
      <c r="Q252" s="182"/>
      <c r="S252" s="183"/>
    </row>
    <row r="253" spans="9:19" s="3" customFormat="1" ht="12.75">
      <c r="I253" s="26"/>
      <c r="J253" s="182"/>
      <c r="K253" s="182"/>
      <c r="L253" s="182"/>
      <c r="M253" s="182"/>
      <c r="N253" s="182"/>
      <c r="O253" s="182"/>
      <c r="P253" s="182"/>
      <c r="Q253" s="182"/>
      <c r="S253" s="183"/>
    </row>
    <row r="254" spans="9:19" s="3" customFormat="1" ht="12.75">
      <c r="I254" s="26"/>
      <c r="J254" s="182"/>
      <c r="K254" s="182"/>
      <c r="L254" s="182"/>
      <c r="M254" s="182"/>
      <c r="N254" s="182"/>
      <c r="O254" s="182"/>
      <c r="P254" s="182"/>
      <c r="Q254" s="182"/>
      <c r="S254" s="183"/>
    </row>
    <row r="255" spans="9:19" s="3" customFormat="1" ht="12.75">
      <c r="I255" s="26"/>
      <c r="J255" s="182"/>
      <c r="K255" s="182"/>
      <c r="L255" s="182"/>
      <c r="M255" s="182"/>
      <c r="N255" s="182"/>
      <c r="O255" s="182"/>
      <c r="P255" s="182"/>
      <c r="Q255" s="182"/>
      <c r="S255" s="183"/>
    </row>
    <row r="256" spans="9:19" s="3" customFormat="1" ht="12.75">
      <c r="I256" s="26"/>
      <c r="J256" s="182"/>
      <c r="K256" s="182"/>
      <c r="L256" s="182"/>
      <c r="M256" s="182"/>
      <c r="N256" s="182"/>
      <c r="O256" s="182"/>
      <c r="P256" s="182"/>
      <c r="Q256" s="182"/>
      <c r="S256" s="183"/>
    </row>
    <row r="257" spans="9:19" s="3" customFormat="1" ht="12.75">
      <c r="I257" s="26"/>
      <c r="J257" s="182"/>
      <c r="K257" s="182"/>
      <c r="L257" s="182"/>
      <c r="M257" s="182"/>
      <c r="N257" s="182"/>
      <c r="O257" s="182"/>
      <c r="P257" s="182"/>
      <c r="Q257" s="182"/>
      <c r="S257" s="183"/>
    </row>
    <row r="258" spans="9:19" s="3" customFormat="1" ht="12.75">
      <c r="I258" s="26"/>
      <c r="J258" s="182"/>
      <c r="K258" s="182"/>
      <c r="L258" s="182"/>
      <c r="M258" s="182"/>
      <c r="N258" s="182"/>
      <c r="O258" s="182"/>
      <c r="P258" s="182"/>
      <c r="Q258" s="182"/>
      <c r="S258" s="183"/>
    </row>
    <row r="259" spans="9:19" s="3" customFormat="1" ht="12.75">
      <c r="I259" s="26"/>
      <c r="J259" s="182"/>
      <c r="K259" s="182"/>
      <c r="L259" s="182"/>
      <c r="M259" s="182"/>
      <c r="N259" s="182"/>
      <c r="O259" s="182"/>
      <c r="P259" s="182"/>
      <c r="Q259" s="182"/>
      <c r="S259" s="183"/>
    </row>
    <row r="260" spans="9:19" s="3" customFormat="1" ht="12.75">
      <c r="I260" s="26"/>
      <c r="J260" s="182"/>
      <c r="K260" s="182"/>
      <c r="L260" s="182"/>
      <c r="M260" s="182"/>
      <c r="N260" s="182"/>
      <c r="O260" s="182"/>
      <c r="P260" s="182"/>
      <c r="Q260" s="182"/>
      <c r="S260" s="183"/>
    </row>
    <row r="261" spans="9:19" s="3" customFormat="1" ht="12.75">
      <c r="I261" s="26"/>
      <c r="J261" s="182"/>
      <c r="K261" s="182"/>
      <c r="L261" s="182"/>
      <c r="M261" s="182"/>
      <c r="N261" s="182"/>
      <c r="O261" s="182"/>
      <c r="P261" s="182"/>
      <c r="Q261" s="182"/>
      <c r="S261" s="183"/>
    </row>
    <row r="262" spans="9:19" s="3" customFormat="1" ht="12.75">
      <c r="I262" s="26"/>
      <c r="J262" s="182"/>
      <c r="K262" s="182"/>
      <c r="L262" s="182"/>
      <c r="M262" s="182"/>
      <c r="N262" s="182"/>
      <c r="O262" s="182"/>
      <c r="P262" s="182"/>
      <c r="Q262" s="182"/>
      <c r="S262" s="183"/>
    </row>
    <row r="263" spans="9:19" s="3" customFormat="1" ht="12.75">
      <c r="I263" s="26"/>
      <c r="J263" s="182"/>
      <c r="K263" s="182"/>
      <c r="L263" s="182"/>
      <c r="M263" s="182"/>
      <c r="N263" s="182"/>
      <c r="O263" s="182"/>
      <c r="P263" s="182"/>
      <c r="Q263" s="182"/>
      <c r="S263" s="183"/>
    </row>
    <row r="264" spans="9:19" s="3" customFormat="1" ht="12.75">
      <c r="I264" s="26"/>
      <c r="J264" s="182"/>
      <c r="K264" s="182"/>
      <c r="L264" s="182"/>
      <c r="M264" s="182"/>
      <c r="N264" s="182"/>
      <c r="O264" s="182"/>
      <c r="P264" s="182"/>
      <c r="Q264" s="182"/>
      <c r="S264" s="183"/>
    </row>
    <row r="265" spans="9:19" s="3" customFormat="1" ht="12.75">
      <c r="I265" s="26"/>
      <c r="J265" s="182"/>
      <c r="K265" s="182"/>
      <c r="L265" s="182"/>
      <c r="M265" s="182"/>
      <c r="N265" s="182"/>
      <c r="O265" s="182"/>
      <c r="P265" s="182"/>
      <c r="Q265" s="182"/>
      <c r="S265" s="183"/>
    </row>
    <row r="266" spans="9:19" s="3" customFormat="1" ht="12.75">
      <c r="I266" s="26"/>
      <c r="J266" s="182"/>
      <c r="K266" s="182"/>
      <c r="L266" s="182"/>
      <c r="M266" s="182"/>
      <c r="N266" s="182"/>
      <c r="O266" s="182"/>
      <c r="P266" s="182"/>
      <c r="Q266" s="182"/>
      <c r="S266" s="183"/>
    </row>
    <row r="267" spans="9:19" s="3" customFormat="1" ht="12.75">
      <c r="I267" s="26"/>
      <c r="J267" s="182"/>
      <c r="K267" s="182"/>
      <c r="L267" s="182"/>
      <c r="M267" s="182"/>
      <c r="N267" s="182"/>
      <c r="O267" s="182"/>
      <c r="P267" s="182"/>
      <c r="Q267" s="182"/>
      <c r="S267" s="183"/>
    </row>
    <row r="268" spans="9:19" s="3" customFormat="1" ht="12.75">
      <c r="I268" s="26"/>
      <c r="J268" s="182"/>
      <c r="K268" s="182"/>
      <c r="L268" s="182"/>
      <c r="M268" s="182"/>
      <c r="N268" s="182"/>
      <c r="O268" s="182"/>
      <c r="P268" s="182"/>
      <c r="Q268" s="182"/>
      <c r="S268" s="183"/>
    </row>
    <row r="269" spans="9:19" s="3" customFormat="1" ht="12.75">
      <c r="I269" s="26"/>
      <c r="J269" s="182"/>
      <c r="K269" s="182"/>
      <c r="L269" s="182"/>
      <c r="M269" s="182"/>
      <c r="N269" s="182"/>
      <c r="O269" s="182"/>
      <c r="P269" s="182"/>
      <c r="Q269" s="182"/>
      <c r="S269" s="183"/>
    </row>
    <row r="270" spans="9:19" s="3" customFormat="1" ht="12.75">
      <c r="I270" s="26"/>
      <c r="J270" s="182"/>
      <c r="K270" s="182"/>
      <c r="L270" s="182"/>
      <c r="M270" s="182"/>
      <c r="N270" s="182"/>
      <c r="O270" s="182"/>
      <c r="P270" s="182"/>
      <c r="Q270" s="182"/>
      <c r="S270" s="183"/>
    </row>
    <row r="271" spans="9:19" s="3" customFormat="1" ht="12.75">
      <c r="I271" s="26"/>
      <c r="J271" s="182"/>
      <c r="K271" s="182"/>
      <c r="L271" s="182"/>
      <c r="M271" s="182"/>
      <c r="N271" s="182"/>
      <c r="O271" s="182"/>
      <c r="P271" s="182"/>
      <c r="Q271" s="182"/>
      <c r="S271" s="183"/>
    </row>
    <row r="272" spans="9:19" s="3" customFormat="1" ht="12.75">
      <c r="I272" s="26"/>
      <c r="J272" s="182"/>
      <c r="K272" s="182"/>
      <c r="L272" s="182"/>
      <c r="M272" s="182"/>
      <c r="N272" s="182"/>
      <c r="O272" s="182"/>
      <c r="P272" s="182"/>
      <c r="Q272" s="182"/>
      <c r="S272" s="183"/>
    </row>
    <row r="273" spans="9:19" s="3" customFormat="1" ht="12.75">
      <c r="I273" s="26"/>
      <c r="J273" s="182"/>
      <c r="K273" s="182"/>
      <c r="L273" s="182"/>
      <c r="M273" s="182"/>
      <c r="N273" s="182"/>
      <c r="O273" s="182"/>
      <c r="P273" s="182"/>
      <c r="Q273" s="182"/>
      <c r="S273" s="183"/>
    </row>
    <row r="274" spans="9:19" s="3" customFormat="1" ht="12.75">
      <c r="I274" s="26"/>
      <c r="J274" s="182"/>
      <c r="K274" s="182"/>
      <c r="L274" s="182"/>
      <c r="M274" s="182"/>
      <c r="N274" s="182"/>
      <c r="O274" s="182"/>
      <c r="P274" s="182"/>
      <c r="Q274" s="182"/>
      <c r="S274" s="183"/>
    </row>
    <row r="275" spans="9:19" s="3" customFormat="1" ht="12.75">
      <c r="I275" s="26"/>
      <c r="J275" s="182"/>
      <c r="K275" s="182"/>
      <c r="L275" s="182"/>
      <c r="M275" s="182"/>
      <c r="N275" s="182"/>
      <c r="O275" s="182"/>
      <c r="P275" s="182"/>
      <c r="Q275" s="182"/>
      <c r="S275" s="183"/>
    </row>
    <row r="276" spans="9:19" s="3" customFormat="1" ht="12.75">
      <c r="I276" s="26"/>
      <c r="J276" s="182"/>
      <c r="K276" s="182"/>
      <c r="L276" s="182"/>
      <c r="M276" s="182"/>
      <c r="N276" s="182"/>
      <c r="O276" s="182"/>
      <c r="P276" s="182"/>
      <c r="Q276" s="182"/>
      <c r="S276" s="183"/>
    </row>
    <row r="277" spans="9:19" s="3" customFormat="1" ht="12.75">
      <c r="I277" s="26"/>
      <c r="J277" s="182"/>
      <c r="K277" s="182"/>
      <c r="L277" s="182"/>
      <c r="M277" s="182"/>
      <c r="N277" s="182"/>
      <c r="O277" s="182"/>
      <c r="P277" s="182"/>
      <c r="Q277" s="182"/>
      <c r="S277" s="183"/>
    </row>
    <row r="278" spans="9:19" s="3" customFormat="1" ht="12.75">
      <c r="I278" s="26"/>
      <c r="J278" s="182"/>
      <c r="K278" s="182"/>
      <c r="L278" s="182"/>
      <c r="M278" s="182"/>
      <c r="N278" s="182"/>
      <c r="O278" s="182"/>
      <c r="P278" s="182"/>
      <c r="Q278" s="182"/>
      <c r="S278" s="183"/>
    </row>
    <row r="279" spans="9:19" s="3" customFormat="1" ht="12.75">
      <c r="I279" s="26"/>
      <c r="J279" s="182"/>
      <c r="K279" s="182"/>
      <c r="L279" s="182"/>
      <c r="M279" s="182"/>
      <c r="N279" s="182"/>
      <c r="O279" s="182"/>
      <c r="P279" s="182"/>
      <c r="Q279" s="182"/>
      <c r="S279" s="183"/>
    </row>
    <row r="280" spans="9:19" s="3" customFormat="1" ht="12.75">
      <c r="I280" s="26"/>
      <c r="J280" s="182"/>
      <c r="K280" s="182"/>
      <c r="L280" s="182"/>
      <c r="M280" s="182"/>
      <c r="N280" s="182"/>
      <c r="O280" s="182"/>
      <c r="P280" s="182"/>
      <c r="Q280" s="182"/>
      <c r="S280" s="183"/>
    </row>
    <row r="281" spans="9:19" s="3" customFormat="1" ht="12.75">
      <c r="I281" s="26"/>
      <c r="J281" s="182"/>
      <c r="K281" s="182"/>
      <c r="L281" s="182"/>
      <c r="M281" s="182"/>
      <c r="N281" s="182"/>
      <c r="O281" s="182"/>
      <c r="P281" s="182"/>
      <c r="Q281" s="182"/>
      <c r="S281" s="183"/>
    </row>
    <row r="282" spans="9:19" s="3" customFormat="1" ht="12.75">
      <c r="I282" s="26"/>
      <c r="J282" s="182"/>
      <c r="K282" s="182"/>
      <c r="L282" s="182"/>
      <c r="M282" s="182"/>
      <c r="N282" s="182"/>
      <c r="O282" s="182"/>
      <c r="P282" s="182"/>
      <c r="Q282" s="182"/>
      <c r="S282" s="183"/>
    </row>
    <row r="283" spans="9:19" s="3" customFormat="1" ht="12.75">
      <c r="I283" s="26"/>
      <c r="J283" s="182"/>
      <c r="K283" s="182"/>
      <c r="L283" s="182"/>
      <c r="M283" s="182"/>
      <c r="N283" s="182"/>
      <c r="O283" s="182"/>
      <c r="P283" s="182"/>
      <c r="Q283" s="182"/>
      <c r="S283" s="183"/>
    </row>
    <row r="284" spans="9:19" s="3" customFormat="1" ht="12.75">
      <c r="I284" s="26"/>
      <c r="J284" s="182"/>
      <c r="K284" s="182"/>
      <c r="L284" s="182"/>
      <c r="M284" s="182"/>
      <c r="N284" s="182"/>
      <c r="O284" s="182"/>
      <c r="P284" s="182"/>
      <c r="Q284" s="182"/>
      <c r="S284" s="183"/>
    </row>
    <row r="285" spans="9:19" s="3" customFormat="1" ht="12.75">
      <c r="I285" s="26"/>
      <c r="J285" s="182"/>
      <c r="K285" s="182"/>
      <c r="L285" s="182"/>
      <c r="M285" s="182"/>
      <c r="N285" s="182"/>
      <c r="O285" s="182"/>
      <c r="P285" s="182"/>
      <c r="Q285" s="182"/>
      <c r="S285" s="183"/>
    </row>
    <row r="286" spans="9:19" s="3" customFormat="1" ht="12.75">
      <c r="I286" s="26"/>
      <c r="J286" s="182"/>
      <c r="K286" s="182"/>
      <c r="L286" s="182"/>
      <c r="M286" s="182"/>
      <c r="N286" s="182"/>
      <c r="O286" s="182"/>
      <c r="P286" s="182"/>
      <c r="Q286" s="182"/>
      <c r="S286" s="183"/>
    </row>
    <row r="287" spans="9:19" s="3" customFormat="1" ht="12.75">
      <c r="I287" s="26"/>
      <c r="J287" s="182"/>
      <c r="K287" s="182"/>
      <c r="L287" s="182"/>
      <c r="M287" s="182"/>
      <c r="N287" s="182"/>
      <c r="O287" s="182"/>
      <c r="P287" s="182"/>
      <c r="Q287" s="182"/>
      <c r="S287" s="183"/>
    </row>
    <row r="288" spans="9:19" s="3" customFormat="1" ht="12.75">
      <c r="I288" s="26"/>
      <c r="J288" s="182"/>
      <c r="K288" s="182"/>
      <c r="L288" s="182"/>
      <c r="M288" s="182"/>
      <c r="N288" s="182"/>
      <c r="O288" s="182"/>
      <c r="P288" s="182"/>
      <c r="Q288" s="182"/>
      <c r="S288" s="183"/>
    </row>
    <row r="289" spans="9:19" s="3" customFormat="1" ht="12.75">
      <c r="I289" s="26"/>
      <c r="J289" s="182"/>
      <c r="K289" s="182"/>
      <c r="L289" s="182"/>
      <c r="M289" s="182"/>
      <c r="N289" s="182"/>
      <c r="O289" s="182"/>
      <c r="P289" s="182"/>
      <c r="Q289" s="182"/>
      <c r="S289" s="183"/>
    </row>
    <row r="290" spans="9:19" s="3" customFormat="1" ht="12.75">
      <c r="I290" s="26"/>
      <c r="J290" s="182"/>
      <c r="K290" s="182"/>
      <c r="L290" s="182"/>
      <c r="M290" s="182"/>
      <c r="N290" s="182"/>
      <c r="O290" s="182"/>
      <c r="P290" s="182"/>
      <c r="Q290" s="182"/>
      <c r="S290" s="183"/>
    </row>
    <row r="291" spans="9:19" s="3" customFormat="1" ht="12.75">
      <c r="I291" s="26"/>
      <c r="J291" s="182"/>
      <c r="K291" s="182"/>
      <c r="L291" s="182"/>
      <c r="M291" s="182"/>
      <c r="N291" s="182"/>
      <c r="O291" s="182"/>
      <c r="P291" s="182"/>
      <c r="Q291" s="182"/>
      <c r="S291" s="183"/>
    </row>
    <row r="292" spans="9:19" s="3" customFormat="1" ht="12.75">
      <c r="I292" s="26"/>
      <c r="J292" s="182"/>
      <c r="K292" s="182"/>
      <c r="L292" s="182"/>
      <c r="M292" s="182"/>
      <c r="N292" s="182"/>
      <c r="O292" s="182"/>
      <c r="P292" s="182"/>
      <c r="Q292" s="182"/>
      <c r="S292" s="183"/>
    </row>
    <row r="293" spans="9:19" s="3" customFormat="1" ht="12.75">
      <c r="I293" s="26"/>
      <c r="J293" s="182"/>
      <c r="K293" s="182"/>
      <c r="L293" s="182"/>
      <c r="M293" s="182"/>
      <c r="N293" s="182"/>
      <c r="O293" s="182"/>
      <c r="P293" s="182"/>
      <c r="Q293" s="182"/>
      <c r="S293" s="183"/>
    </row>
    <row r="294" spans="9:19" s="3" customFormat="1" ht="12.75">
      <c r="I294" s="26"/>
      <c r="J294" s="182"/>
      <c r="K294" s="182"/>
      <c r="L294" s="182"/>
      <c r="M294" s="182"/>
      <c r="N294" s="182"/>
      <c r="O294" s="182"/>
      <c r="P294" s="182"/>
      <c r="Q294" s="182"/>
      <c r="S294" s="183"/>
    </row>
    <row r="295" spans="9:19" s="3" customFormat="1" ht="12.75">
      <c r="I295" s="26"/>
      <c r="J295" s="182"/>
      <c r="K295" s="182"/>
      <c r="L295" s="182"/>
      <c r="M295" s="182"/>
      <c r="N295" s="182"/>
      <c r="O295" s="182"/>
      <c r="P295" s="182"/>
      <c r="Q295" s="182"/>
      <c r="S295" s="183"/>
    </row>
    <row r="296" spans="9:19" s="3" customFormat="1" ht="12.75">
      <c r="I296" s="26"/>
      <c r="J296" s="182"/>
      <c r="K296" s="182"/>
      <c r="L296" s="182"/>
      <c r="M296" s="182"/>
      <c r="N296" s="182"/>
      <c r="O296" s="182"/>
      <c r="P296" s="182"/>
      <c r="Q296" s="182"/>
      <c r="S296" s="183"/>
    </row>
    <row r="297" spans="9:19" s="3" customFormat="1" ht="12.75">
      <c r="I297" s="26"/>
      <c r="J297" s="182"/>
      <c r="K297" s="182"/>
      <c r="L297" s="182"/>
      <c r="M297" s="182"/>
      <c r="N297" s="182"/>
      <c r="O297" s="182"/>
      <c r="P297" s="182"/>
      <c r="Q297" s="182"/>
      <c r="S297" s="183"/>
    </row>
    <row r="298" spans="9:19" s="3" customFormat="1" ht="12.75">
      <c r="I298" s="26"/>
      <c r="J298" s="182"/>
      <c r="K298" s="182"/>
      <c r="L298" s="182"/>
      <c r="M298" s="182"/>
      <c r="N298" s="182"/>
      <c r="O298" s="182"/>
      <c r="P298" s="182"/>
      <c r="Q298" s="182"/>
      <c r="S298" s="183"/>
    </row>
    <row r="299" spans="9:19" s="3" customFormat="1" ht="12.75">
      <c r="I299" s="26"/>
      <c r="J299" s="182"/>
      <c r="K299" s="182"/>
      <c r="L299" s="182"/>
      <c r="M299" s="182"/>
      <c r="N299" s="182"/>
      <c r="O299" s="182"/>
      <c r="P299" s="182"/>
      <c r="Q299" s="182"/>
      <c r="S299" s="183"/>
    </row>
    <row r="300" spans="9:19" s="3" customFormat="1" ht="12.75">
      <c r="I300" s="26"/>
      <c r="J300" s="182"/>
      <c r="K300" s="182"/>
      <c r="L300" s="182"/>
      <c r="M300" s="182"/>
      <c r="N300" s="182"/>
      <c r="O300" s="182"/>
      <c r="P300" s="182"/>
      <c r="Q300" s="182"/>
      <c r="S300" s="183"/>
    </row>
    <row r="301" spans="9:19" s="3" customFormat="1" ht="12.75">
      <c r="I301" s="26"/>
      <c r="J301" s="182"/>
      <c r="K301" s="182"/>
      <c r="L301" s="182"/>
      <c r="M301" s="182"/>
      <c r="N301" s="182"/>
      <c r="O301" s="182"/>
      <c r="P301" s="182"/>
      <c r="Q301" s="182"/>
      <c r="S301" s="183"/>
    </row>
    <row r="302" spans="9:19" s="3" customFormat="1" ht="12.75">
      <c r="I302" s="26"/>
      <c r="J302" s="182"/>
      <c r="K302" s="182"/>
      <c r="L302" s="182"/>
      <c r="M302" s="182"/>
      <c r="N302" s="182"/>
      <c r="O302" s="182"/>
      <c r="P302" s="182"/>
      <c r="Q302" s="182"/>
      <c r="S302" s="183"/>
    </row>
    <row r="303" spans="9:19" s="3" customFormat="1" ht="12.75">
      <c r="I303" s="26"/>
      <c r="J303" s="182"/>
      <c r="K303" s="182"/>
      <c r="L303" s="182"/>
      <c r="M303" s="182"/>
      <c r="N303" s="182"/>
      <c r="O303" s="182"/>
      <c r="P303" s="182"/>
      <c r="Q303" s="182"/>
      <c r="S303" s="183"/>
    </row>
    <row r="304" spans="9:19" s="3" customFormat="1" ht="12.75">
      <c r="I304" s="26"/>
      <c r="J304" s="182"/>
      <c r="K304" s="182"/>
      <c r="L304" s="182"/>
      <c r="M304" s="182"/>
      <c r="N304" s="182"/>
      <c r="O304" s="182"/>
      <c r="P304" s="182"/>
      <c r="Q304" s="182"/>
      <c r="S304" s="183"/>
    </row>
    <row r="305" spans="9:19" s="3" customFormat="1" ht="12.75">
      <c r="I305" s="26"/>
      <c r="J305" s="182"/>
      <c r="K305" s="182"/>
      <c r="L305" s="182"/>
      <c r="M305" s="182"/>
      <c r="N305" s="182"/>
      <c r="O305" s="182"/>
      <c r="P305" s="182"/>
      <c r="Q305" s="182"/>
      <c r="S305" s="183"/>
    </row>
    <row r="306" spans="9:19" s="3" customFormat="1" ht="12.75">
      <c r="I306" s="26"/>
      <c r="J306" s="182"/>
      <c r="K306" s="182"/>
      <c r="L306" s="182"/>
      <c r="M306" s="182"/>
      <c r="N306" s="182"/>
      <c r="O306" s="182"/>
      <c r="P306" s="182"/>
      <c r="Q306" s="182"/>
      <c r="S306" s="183"/>
    </row>
    <row r="307" spans="9:19" s="3" customFormat="1" ht="12.75">
      <c r="I307" s="26"/>
      <c r="J307" s="182"/>
      <c r="K307" s="182"/>
      <c r="L307" s="182"/>
      <c r="M307" s="182"/>
      <c r="N307" s="182"/>
      <c r="O307" s="182"/>
      <c r="P307" s="182"/>
      <c r="Q307" s="182"/>
      <c r="S307" s="183"/>
    </row>
    <row r="308" spans="9:19" s="3" customFormat="1" ht="12.75">
      <c r="I308" s="26"/>
      <c r="J308" s="182"/>
      <c r="K308" s="182"/>
      <c r="L308" s="182"/>
      <c r="M308" s="182"/>
      <c r="N308" s="182"/>
      <c r="O308" s="182"/>
      <c r="P308" s="182"/>
      <c r="Q308" s="182"/>
      <c r="S308" s="183"/>
    </row>
    <row r="309" spans="9:19" s="3" customFormat="1" ht="12.75">
      <c r="I309" s="26"/>
      <c r="J309" s="182"/>
      <c r="K309" s="182"/>
      <c r="L309" s="182"/>
      <c r="M309" s="182"/>
      <c r="N309" s="182"/>
      <c r="O309" s="182"/>
      <c r="P309" s="182"/>
      <c r="Q309" s="182"/>
      <c r="S309" s="183"/>
    </row>
    <row r="310" spans="9:19" s="3" customFormat="1" ht="12.75">
      <c r="I310" s="26"/>
      <c r="J310" s="182"/>
      <c r="K310" s="182"/>
      <c r="L310" s="182"/>
      <c r="M310" s="182"/>
      <c r="N310" s="182"/>
      <c r="O310" s="182"/>
      <c r="P310" s="182"/>
      <c r="Q310" s="182"/>
      <c r="S310" s="183"/>
    </row>
    <row r="311" spans="9:19" s="3" customFormat="1" ht="12.75">
      <c r="I311" s="26"/>
      <c r="J311" s="182"/>
      <c r="K311" s="182"/>
      <c r="L311" s="182"/>
      <c r="M311" s="182"/>
      <c r="N311" s="182"/>
      <c r="O311" s="182"/>
      <c r="P311" s="182"/>
      <c r="Q311" s="182"/>
      <c r="S311" s="183"/>
    </row>
    <row r="312" spans="9:19" s="3" customFormat="1" ht="12.75">
      <c r="I312" s="26"/>
      <c r="J312" s="182"/>
      <c r="K312" s="182"/>
      <c r="L312" s="182"/>
      <c r="M312" s="182"/>
      <c r="N312" s="182"/>
      <c r="O312" s="182"/>
      <c r="P312" s="182"/>
      <c r="Q312" s="182"/>
      <c r="S312" s="183"/>
    </row>
    <row r="313" spans="9:19" s="3" customFormat="1" ht="12.75">
      <c r="I313" s="26"/>
      <c r="J313" s="182"/>
      <c r="K313" s="182"/>
      <c r="L313" s="182"/>
      <c r="M313" s="182"/>
      <c r="N313" s="182"/>
      <c r="O313" s="182"/>
      <c r="P313" s="182"/>
      <c r="Q313" s="182"/>
      <c r="S313" s="183"/>
    </row>
    <row r="314" spans="9:19" s="3" customFormat="1" ht="12.75">
      <c r="I314" s="26"/>
      <c r="J314" s="182"/>
      <c r="K314" s="182"/>
      <c r="L314" s="182"/>
      <c r="M314" s="182"/>
      <c r="N314" s="182"/>
      <c r="O314" s="182"/>
      <c r="P314" s="182"/>
      <c r="Q314" s="182"/>
      <c r="S314" s="183"/>
    </row>
    <row r="315" spans="9:19" s="3" customFormat="1" ht="12.75">
      <c r="I315" s="26"/>
      <c r="J315" s="182"/>
      <c r="K315" s="182"/>
      <c r="L315" s="182"/>
      <c r="M315" s="182"/>
      <c r="N315" s="182"/>
      <c r="O315" s="182"/>
      <c r="P315" s="182"/>
      <c r="Q315" s="182"/>
      <c r="S315" s="183"/>
    </row>
    <row r="316" spans="9:19" s="3" customFormat="1" ht="12.75">
      <c r="I316" s="26"/>
      <c r="J316" s="182"/>
      <c r="K316" s="182"/>
      <c r="L316" s="182"/>
      <c r="M316" s="182"/>
      <c r="N316" s="182"/>
      <c r="O316" s="182"/>
      <c r="P316" s="182"/>
      <c r="Q316" s="182"/>
      <c r="S316" s="183"/>
    </row>
    <row r="317" spans="9:19" s="3" customFormat="1" ht="12.75">
      <c r="I317" s="26"/>
      <c r="J317" s="182"/>
      <c r="K317" s="182"/>
      <c r="L317" s="182"/>
      <c r="M317" s="182"/>
      <c r="N317" s="182"/>
      <c r="O317" s="182"/>
      <c r="P317" s="182"/>
      <c r="Q317" s="182"/>
      <c r="S317" s="183"/>
    </row>
    <row r="318" spans="9:19" s="3" customFormat="1" ht="12.75">
      <c r="I318" s="26"/>
      <c r="J318" s="182"/>
      <c r="K318" s="182"/>
      <c r="L318" s="182"/>
      <c r="M318" s="182"/>
      <c r="N318" s="182"/>
      <c r="O318" s="182"/>
      <c r="P318" s="182"/>
      <c r="Q318" s="182"/>
      <c r="S318" s="183"/>
    </row>
    <row r="319" spans="9:19" s="3" customFormat="1" ht="12.75">
      <c r="I319" s="26"/>
      <c r="J319" s="182"/>
      <c r="K319" s="182"/>
      <c r="L319" s="182"/>
      <c r="M319" s="182"/>
      <c r="N319" s="182"/>
      <c r="O319" s="182"/>
      <c r="P319" s="182"/>
      <c r="Q319" s="182"/>
      <c r="S319" s="183"/>
    </row>
    <row r="320" spans="9:19" s="3" customFormat="1" ht="12.75">
      <c r="I320" s="26"/>
      <c r="J320" s="182"/>
      <c r="K320" s="182"/>
      <c r="L320" s="182"/>
      <c r="M320" s="182"/>
      <c r="N320" s="182"/>
      <c r="O320" s="182"/>
      <c r="P320" s="182"/>
      <c r="Q320" s="182"/>
      <c r="S320" s="183"/>
    </row>
    <row r="321" spans="9:19" s="3" customFormat="1" ht="12.75">
      <c r="I321" s="26"/>
      <c r="J321" s="182"/>
      <c r="K321" s="182"/>
      <c r="L321" s="182"/>
      <c r="M321" s="182"/>
      <c r="N321" s="182"/>
      <c r="O321" s="182"/>
      <c r="P321" s="182"/>
      <c r="Q321" s="182"/>
      <c r="S321" s="183"/>
    </row>
    <row r="322" spans="9:19" s="3" customFormat="1" ht="12.75">
      <c r="I322" s="26"/>
      <c r="J322" s="182"/>
      <c r="K322" s="182"/>
      <c r="L322" s="182"/>
      <c r="M322" s="182"/>
      <c r="N322" s="182"/>
      <c r="O322" s="182"/>
      <c r="P322" s="182"/>
      <c r="Q322" s="182"/>
      <c r="S322" s="183"/>
    </row>
    <row r="323" spans="9:19" s="3" customFormat="1" ht="12.75">
      <c r="I323" s="26"/>
      <c r="J323" s="182"/>
      <c r="K323" s="182"/>
      <c r="L323" s="182"/>
      <c r="M323" s="182"/>
      <c r="N323" s="182"/>
      <c r="O323" s="182"/>
      <c r="P323" s="182"/>
      <c r="Q323" s="182"/>
      <c r="S323" s="183"/>
    </row>
    <row r="324" spans="9:19" s="3" customFormat="1" ht="12.75">
      <c r="I324" s="26"/>
      <c r="J324" s="182"/>
      <c r="K324" s="182"/>
      <c r="L324" s="182"/>
      <c r="M324" s="182"/>
      <c r="N324" s="182"/>
      <c r="O324" s="182"/>
      <c r="P324" s="182"/>
      <c r="Q324" s="182"/>
      <c r="S324" s="183"/>
    </row>
    <row r="325" spans="9:19" s="3" customFormat="1" ht="12.75">
      <c r="I325" s="26"/>
      <c r="J325" s="182"/>
      <c r="K325" s="182"/>
      <c r="L325" s="182"/>
      <c r="M325" s="182"/>
      <c r="N325" s="182"/>
      <c r="O325" s="182"/>
      <c r="P325" s="182"/>
      <c r="Q325" s="182"/>
      <c r="S325" s="183"/>
    </row>
    <row r="326" spans="9:19" s="3" customFormat="1" ht="12.75">
      <c r="I326" s="26"/>
      <c r="J326" s="182"/>
      <c r="K326" s="182"/>
      <c r="L326" s="182"/>
      <c r="M326" s="182"/>
      <c r="N326" s="182"/>
      <c r="O326" s="182"/>
      <c r="P326" s="182"/>
      <c r="Q326" s="182"/>
      <c r="S326" s="183"/>
    </row>
    <row r="327" spans="9:19" s="3" customFormat="1" ht="12.75">
      <c r="I327" s="26"/>
      <c r="J327" s="182"/>
      <c r="K327" s="182"/>
      <c r="L327" s="182"/>
      <c r="M327" s="182"/>
      <c r="N327" s="182"/>
      <c r="O327" s="182"/>
      <c r="P327" s="182"/>
      <c r="Q327" s="182"/>
      <c r="S327" s="183"/>
    </row>
    <row r="328" spans="9:19" s="3" customFormat="1" ht="12.75">
      <c r="I328" s="26"/>
      <c r="J328" s="182"/>
      <c r="K328" s="182"/>
      <c r="L328" s="182"/>
      <c r="M328" s="182"/>
      <c r="N328" s="182"/>
      <c r="O328" s="182"/>
      <c r="P328" s="182"/>
      <c r="Q328" s="182"/>
      <c r="S328" s="183"/>
    </row>
    <row r="329" spans="9:19" s="3" customFormat="1" ht="12.75">
      <c r="I329" s="26"/>
      <c r="J329" s="182"/>
      <c r="K329" s="182"/>
      <c r="L329" s="182"/>
      <c r="M329" s="182"/>
      <c r="N329" s="182"/>
      <c r="O329" s="182"/>
      <c r="P329" s="182"/>
      <c r="Q329" s="182"/>
      <c r="S329" s="183"/>
    </row>
    <row r="330" spans="9:19" s="3" customFormat="1" ht="12.75">
      <c r="I330" s="26"/>
      <c r="J330" s="182"/>
      <c r="K330" s="182"/>
      <c r="L330" s="182"/>
      <c r="M330" s="182"/>
      <c r="N330" s="182"/>
      <c r="O330" s="182"/>
      <c r="P330" s="182"/>
      <c r="Q330" s="182"/>
      <c r="S330" s="183"/>
    </row>
    <row r="331" spans="9:19" s="3" customFormat="1" ht="12.75">
      <c r="I331" s="26"/>
      <c r="J331" s="182"/>
      <c r="K331" s="182"/>
      <c r="L331" s="182"/>
      <c r="M331" s="182"/>
      <c r="N331" s="182"/>
      <c r="O331" s="182"/>
      <c r="P331" s="182"/>
      <c r="Q331" s="182"/>
      <c r="S331" s="183"/>
    </row>
    <row r="332" spans="9:19" s="3" customFormat="1" ht="12.75">
      <c r="I332" s="26"/>
      <c r="J332" s="182"/>
      <c r="K332" s="182"/>
      <c r="L332" s="182"/>
      <c r="M332" s="182"/>
      <c r="N332" s="182"/>
      <c r="O332" s="182"/>
      <c r="P332" s="182"/>
      <c r="Q332" s="182"/>
      <c r="S332" s="183"/>
    </row>
    <row r="333" spans="9:19" s="3" customFormat="1" ht="12.75">
      <c r="I333" s="26"/>
      <c r="J333" s="182"/>
      <c r="K333" s="182"/>
      <c r="L333" s="182"/>
      <c r="M333" s="182"/>
      <c r="N333" s="182"/>
      <c r="O333" s="182"/>
      <c r="P333" s="182"/>
      <c r="Q333" s="182"/>
      <c r="S333" s="183"/>
    </row>
    <row r="334" spans="9:19" s="3" customFormat="1" ht="12.75">
      <c r="I334" s="26"/>
      <c r="J334" s="182"/>
      <c r="K334" s="182"/>
      <c r="L334" s="182"/>
      <c r="M334" s="182"/>
      <c r="N334" s="182"/>
      <c r="O334" s="182"/>
      <c r="P334" s="182"/>
      <c r="Q334" s="182"/>
      <c r="S334" s="183"/>
    </row>
    <row r="335" spans="9:19" s="3" customFormat="1" ht="12.75">
      <c r="I335" s="26"/>
      <c r="J335" s="182"/>
      <c r="K335" s="182"/>
      <c r="L335" s="182"/>
      <c r="M335" s="182"/>
      <c r="N335" s="182"/>
      <c r="O335" s="182"/>
      <c r="P335" s="182"/>
      <c r="Q335" s="182"/>
      <c r="S335" s="183"/>
    </row>
    <row r="336" spans="9:19" s="3" customFormat="1" ht="12.75">
      <c r="I336" s="26"/>
      <c r="J336" s="182"/>
      <c r="K336" s="182"/>
      <c r="L336" s="182"/>
      <c r="M336" s="182"/>
      <c r="N336" s="182"/>
      <c r="O336" s="182"/>
      <c r="P336" s="182"/>
      <c r="Q336" s="182"/>
      <c r="S336" s="183"/>
    </row>
    <row r="337" spans="9:19" s="3" customFormat="1" ht="12.75">
      <c r="I337" s="26"/>
      <c r="J337" s="182"/>
      <c r="K337" s="182"/>
      <c r="L337" s="182"/>
      <c r="M337" s="182"/>
      <c r="N337" s="182"/>
      <c r="O337" s="182"/>
      <c r="P337" s="182"/>
      <c r="Q337" s="182"/>
      <c r="S337" s="183"/>
    </row>
    <row r="338" spans="9:19" s="3" customFormat="1" ht="12.75">
      <c r="I338" s="26"/>
      <c r="J338" s="182"/>
      <c r="K338" s="182"/>
      <c r="L338" s="182"/>
      <c r="M338" s="182"/>
      <c r="N338" s="182"/>
      <c r="O338" s="182"/>
      <c r="P338" s="182"/>
      <c r="Q338" s="182"/>
      <c r="S338" s="183"/>
    </row>
    <row r="339" spans="9:19" s="3" customFormat="1" ht="12.75">
      <c r="I339" s="26"/>
      <c r="J339" s="182"/>
      <c r="K339" s="182"/>
      <c r="L339" s="182"/>
      <c r="M339" s="182"/>
      <c r="N339" s="182"/>
      <c r="O339" s="182"/>
      <c r="P339" s="182"/>
      <c r="Q339" s="182"/>
      <c r="S339" s="183"/>
    </row>
    <row r="340" spans="9:19" s="3" customFormat="1" ht="12.75">
      <c r="I340" s="26"/>
      <c r="J340" s="182"/>
      <c r="K340" s="182"/>
      <c r="L340" s="182"/>
      <c r="M340" s="182"/>
      <c r="N340" s="182"/>
      <c r="O340" s="182"/>
      <c r="P340" s="182"/>
      <c r="Q340" s="182"/>
      <c r="S340" s="183"/>
    </row>
    <row r="341" spans="9:19" s="3" customFormat="1" ht="12.75">
      <c r="I341" s="26"/>
      <c r="J341" s="182"/>
      <c r="K341" s="182"/>
      <c r="L341" s="182"/>
      <c r="M341" s="182"/>
      <c r="N341" s="182"/>
      <c r="O341" s="182"/>
      <c r="P341" s="182"/>
      <c r="Q341" s="182"/>
      <c r="S341" s="183"/>
    </row>
    <row r="342" spans="9:19" s="3" customFormat="1" ht="12.75">
      <c r="I342" s="26"/>
      <c r="J342" s="182"/>
      <c r="K342" s="182"/>
      <c r="L342" s="182"/>
      <c r="M342" s="182"/>
      <c r="N342" s="182"/>
      <c r="O342" s="182"/>
      <c r="P342" s="182"/>
      <c r="Q342" s="182"/>
      <c r="S342" s="183"/>
    </row>
    <row r="343" spans="9:19" s="3" customFormat="1" ht="12.75">
      <c r="I343" s="26"/>
      <c r="J343" s="182"/>
      <c r="K343" s="182"/>
      <c r="L343" s="182"/>
      <c r="M343" s="182"/>
      <c r="N343" s="182"/>
      <c r="O343" s="182"/>
      <c r="P343" s="182"/>
      <c r="Q343" s="182"/>
      <c r="S343" s="183"/>
    </row>
    <row r="344" spans="9:19" s="3" customFormat="1" ht="12.75">
      <c r="I344" s="26"/>
      <c r="J344" s="182"/>
      <c r="K344" s="182"/>
      <c r="L344" s="182"/>
      <c r="M344" s="182"/>
      <c r="N344" s="182"/>
      <c r="O344" s="182"/>
      <c r="P344" s="182"/>
      <c r="Q344" s="182"/>
      <c r="S344" s="183"/>
    </row>
    <row r="345" spans="9:19" s="3" customFormat="1" ht="12.75">
      <c r="I345" s="26"/>
      <c r="J345" s="182"/>
      <c r="K345" s="182"/>
      <c r="L345" s="182"/>
      <c r="M345" s="182"/>
      <c r="N345" s="182"/>
      <c r="O345" s="182"/>
      <c r="P345" s="182"/>
      <c r="Q345" s="182"/>
      <c r="S345" s="183"/>
    </row>
    <row r="346" spans="9:19" s="3" customFormat="1" ht="12.75">
      <c r="I346" s="26"/>
      <c r="J346" s="182"/>
      <c r="K346" s="182"/>
      <c r="L346" s="182"/>
      <c r="M346" s="182"/>
      <c r="N346" s="182"/>
      <c r="O346" s="182"/>
      <c r="P346" s="182"/>
      <c r="Q346" s="182"/>
      <c r="S346" s="183"/>
    </row>
    <row r="347" spans="9:19" s="3" customFormat="1" ht="12.75">
      <c r="I347" s="26"/>
      <c r="J347" s="182"/>
      <c r="K347" s="182"/>
      <c r="L347" s="182"/>
      <c r="M347" s="182"/>
      <c r="N347" s="182"/>
      <c r="O347" s="182"/>
      <c r="P347" s="182"/>
      <c r="Q347" s="182"/>
      <c r="S347" s="183"/>
    </row>
    <row r="348" spans="9:19" s="3" customFormat="1" ht="12.75">
      <c r="I348" s="26"/>
      <c r="J348" s="182"/>
      <c r="K348" s="182"/>
      <c r="L348" s="182"/>
      <c r="M348" s="182"/>
      <c r="N348" s="182"/>
      <c r="O348" s="182"/>
      <c r="P348" s="182"/>
      <c r="Q348" s="182"/>
      <c r="S348" s="183"/>
    </row>
    <row r="349" spans="9:19" s="3" customFormat="1" ht="12.75">
      <c r="I349" s="26"/>
      <c r="J349" s="182"/>
      <c r="K349" s="182"/>
      <c r="L349" s="182"/>
      <c r="M349" s="182"/>
      <c r="N349" s="182"/>
      <c r="O349" s="182"/>
      <c r="P349" s="182"/>
      <c r="Q349" s="182"/>
      <c r="S349" s="183"/>
    </row>
    <row r="350" spans="9:19" s="3" customFormat="1" ht="12.75">
      <c r="I350" s="26"/>
      <c r="J350" s="182"/>
      <c r="K350" s="182"/>
      <c r="L350" s="182"/>
      <c r="M350" s="182"/>
      <c r="N350" s="182"/>
      <c r="O350" s="182"/>
      <c r="P350" s="182"/>
      <c r="Q350" s="182"/>
      <c r="S350" s="183"/>
    </row>
    <row r="351" spans="9:19" s="3" customFormat="1" ht="12.75">
      <c r="I351" s="26"/>
      <c r="J351" s="182"/>
      <c r="K351" s="182"/>
      <c r="L351" s="182"/>
      <c r="M351" s="182"/>
      <c r="N351" s="182"/>
      <c r="O351" s="182"/>
      <c r="P351" s="182"/>
      <c r="Q351" s="182"/>
      <c r="S351" s="183"/>
    </row>
    <row r="352" spans="9:19" s="3" customFormat="1" ht="12.75">
      <c r="I352" s="26"/>
      <c r="J352" s="182"/>
      <c r="K352" s="182"/>
      <c r="L352" s="182"/>
      <c r="M352" s="182"/>
      <c r="N352" s="182"/>
      <c r="O352" s="182"/>
      <c r="P352" s="182"/>
      <c r="Q352" s="182"/>
      <c r="S352" s="183"/>
    </row>
    <row r="353" spans="9:19" s="3" customFormat="1" ht="12.75">
      <c r="I353" s="26"/>
      <c r="J353" s="182"/>
      <c r="K353" s="182"/>
      <c r="L353" s="182"/>
      <c r="M353" s="182"/>
      <c r="N353" s="182"/>
      <c r="O353" s="182"/>
      <c r="P353" s="182"/>
      <c r="Q353" s="182"/>
      <c r="S353" s="183"/>
    </row>
    <row r="354" spans="9:19" s="3" customFormat="1" ht="12.75">
      <c r="I354" s="26"/>
      <c r="J354" s="182"/>
      <c r="K354" s="182"/>
      <c r="L354" s="182"/>
      <c r="M354" s="182"/>
      <c r="N354" s="182"/>
      <c r="O354" s="182"/>
      <c r="P354" s="182"/>
      <c r="Q354" s="182"/>
      <c r="S354" s="183"/>
    </row>
    <row r="355" spans="9:19" s="3" customFormat="1" ht="12.75">
      <c r="I355" s="26"/>
      <c r="J355" s="182"/>
      <c r="K355" s="182"/>
      <c r="L355" s="182"/>
      <c r="M355" s="182"/>
      <c r="N355" s="182"/>
      <c r="O355" s="182"/>
      <c r="P355" s="182"/>
      <c r="Q355" s="182"/>
      <c r="S355" s="183"/>
    </row>
    <row r="356" spans="9:19" s="3" customFormat="1" ht="12.75">
      <c r="I356" s="26"/>
      <c r="J356" s="182"/>
      <c r="K356" s="182"/>
      <c r="L356" s="182"/>
      <c r="M356" s="182"/>
      <c r="N356" s="182"/>
      <c r="O356" s="182"/>
      <c r="P356" s="182"/>
      <c r="Q356" s="182"/>
      <c r="S356" s="183"/>
    </row>
    <row r="357" spans="9:19" s="3" customFormat="1" ht="12.75">
      <c r="I357" s="26"/>
      <c r="J357" s="182"/>
      <c r="K357" s="182"/>
      <c r="L357" s="182"/>
      <c r="M357" s="182"/>
      <c r="N357" s="182"/>
      <c r="O357" s="182"/>
      <c r="P357" s="182"/>
      <c r="Q357" s="182"/>
      <c r="S357" s="183"/>
    </row>
    <row r="358" spans="9:19" s="3" customFormat="1" ht="12.75">
      <c r="I358" s="26"/>
      <c r="J358" s="182"/>
      <c r="K358" s="182"/>
      <c r="L358" s="182"/>
      <c r="M358" s="182"/>
      <c r="N358" s="182"/>
      <c r="O358" s="182"/>
      <c r="P358" s="182"/>
      <c r="Q358" s="182"/>
      <c r="S358" s="183"/>
    </row>
    <row r="359" spans="9:19" s="3" customFormat="1" ht="12.75">
      <c r="I359" s="26"/>
      <c r="J359" s="182"/>
      <c r="K359" s="182"/>
      <c r="L359" s="182"/>
      <c r="M359" s="182"/>
      <c r="N359" s="182"/>
      <c r="O359" s="182"/>
      <c r="P359" s="182"/>
      <c r="Q359" s="182"/>
      <c r="S359" s="183"/>
    </row>
    <row r="360" spans="9:19" s="3" customFormat="1" ht="12.75">
      <c r="I360" s="26"/>
      <c r="J360" s="182"/>
      <c r="K360" s="182"/>
      <c r="L360" s="182"/>
      <c r="M360" s="182"/>
      <c r="N360" s="182"/>
      <c r="O360" s="182"/>
      <c r="P360" s="182"/>
      <c r="Q360" s="182"/>
      <c r="S360" s="183"/>
    </row>
    <row r="361" spans="9:19" s="3" customFormat="1" ht="12.75">
      <c r="I361" s="26"/>
      <c r="J361" s="182"/>
      <c r="K361" s="182"/>
      <c r="L361" s="182"/>
      <c r="M361" s="182"/>
      <c r="N361" s="182"/>
      <c r="O361" s="182"/>
      <c r="P361" s="182"/>
      <c r="Q361" s="182"/>
      <c r="S361" s="183"/>
    </row>
    <row r="362" spans="9:19" s="3" customFormat="1" ht="12.75">
      <c r="I362" s="26"/>
      <c r="J362" s="182"/>
      <c r="K362" s="182"/>
      <c r="L362" s="182"/>
      <c r="M362" s="182"/>
      <c r="N362" s="182"/>
      <c r="O362" s="182"/>
      <c r="P362" s="182"/>
      <c r="Q362" s="182"/>
      <c r="S362" s="183"/>
    </row>
    <row r="363" spans="9:19" s="3" customFormat="1" ht="12.75">
      <c r="I363" s="26"/>
      <c r="J363" s="182"/>
      <c r="K363" s="182"/>
      <c r="L363" s="182"/>
      <c r="M363" s="182"/>
      <c r="N363" s="182"/>
      <c r="O363" s="182"/>
      <c r="P363" s="182"/>
      <c r="Q363" s="182"/>
      <c r="S363" s="183"/>
    </row>
    <row r="364" spans="9:19" s="3" customFormat="1" ht="12.75">
      <c r="I364" s="26"/>
      <c r="J364" s="182"/>
      <c r="K364" s="182"/>
      <c r="L364" s="182"/>
      <c r="M364" s="182"/>
      <c r="N364" s="182"/>
      <c r="O364" s="182"/>
      <c r="P364" s="182"/>
      <c r="Q364" s="182"/>
      <c r="S364" s="183"/>
    </row>
    <row r="365" spans="9:19" s="3" customFormat="1" ht="12.75">
      <c r="I365" s="26"/>
      <c r="J365" s="182"/>
      <c r="K365" s="182"/>
      <c r="L365" s="182"/>
      <c r="M365" s="182"/>
      <c r="N365" s="182"/>
      <c r="O365" s="182"/>
      <c r="P365" s="182"/>
      <c r="Q365" s="182"/>
      <c r="S365" s="183"/>
    </row>
    <row r="366" spans="9:19" s="3" customFormat="1" ht="12.75">
      <c r="I366" s="26"/>
      <c r="J366" s="182"/>
      <c r="K366" s="182"/>
      <c r="L366" s="182"/>
      <c r="M366" s="182"/>
      <c r="N366" s="182"/>
      <c r="O366" s="182"/>
      <c r="P366" s="182"/>
      <c r="Q366" s="182"/>
      <c r="S366" s="183"/>
    </row>
    <row r="367" spans="9:19" s="3" customFormat="1" ht="12.75">
      <c r="I367" s="26"/>
      <c r="J367" s="182"/>
      <c r="K367" s="182"/>
      <c r="L367" s="182"/>
      <c r="M367" s="182"/>
      <c r="N367" s="182"/>
      <c r="O367" s="182"/>
      <c r="P367" s="182"/>
      <c r="Q367" s="182"/>
      <c r="S367" s="183"/>
    </row>
    <row r="368" spans="9:19" s="3" customFormat="1" ht="12.75">
      <c r="I368" s="26"/>
      <c r="J368" s="182"/>
      <c r="K368" s="182"/>
      <c r="L368" s="182"/>
      <c r="M368" s="182"/>
      <c r="N368" s="182"/>
      <c r="O368" s="182"/>
      <c r="P368" s="182"/>
      <c r="Q368" s="182"/>
      <c r="S368" s="183"/>
    </row>
    <row r="369" spans="9:19" s="3" customFormat="1" ht="12.75">
      <c r="I369" s="26"/>
      <c r="J369" s="182"/>
      <c r="K369" s="182"/>
      <c r="L369" s="182"/>
      <c r="M369" s="182"/>
      <c r="N369" s="182"/>
      <c r="O369" s="182"/>
      <c r="P369" s="182"/>
      <c r="Q369" s="182"/>
      <c r="S369" s="183"/>
    </row>
    <row r="370" spans="9:19" s="3" customFormat="1" ht="12.75">
      <c r="I370" s="26"/>
      <c r="J370" s="182"/>
      <c r="K370" s="182"/>
      <c r="L370" s="182"/>
      <c r="M370" s="182"/>
      <c r="N370" s="182"/>
      <c r="O370" s="182"/>
      <c r="P370" s="182"/>
      <c r="Q370" s="182"/>
      <c r="S370" s="183"/>
    </row>
    <row r="371" spans="9:19" s="3" customFormat="1" ht="12.75">
      <c r="I371" s="26"/>
      <c r="J371" s="182"/>
      <c r="K371" s="182"/>
      <c r="L371" s="182"/>
      <c r="M371" s="182"/>
      <c r="N371" s="182"/>
      <c r="O371" s="182"/>
      <c r="P371" s="182"/>
      <c r="Q371" s="182"/>
      <c r="S371" s="183"/>
    </row>
    <row r="372" spans="9:19" s="3" customFormat="1" ht="12.75">
      <c r="I372" s="26"/>
      <c r="J372" s="182"/>
      <c r="K372" s="182"/>
      <c r="L372" s="182"/>
      <c r="M372" s="182"/>
      <c r="N372" s="182"/>
      <c r="O372" s="182"/>
      <c r="P372" s="182"/>
      <c r="Q372" s="182"/>
      <c r="S372" s="183"/>
    </row>
    <row r="373" spans="9:19" s="3" customFormat="1" ht="12.75">
      <c r="I373" s="26"/>
      <c r="J373" s="182"/>
      <c r="K373" s="182"/>
      <c r="L373" s="182"/>
      <c r="M373" s="182"/>
      <c r="N373" s="182"/>
      <c r="O373" s="182"/>
      <c r="P373" s="182"/>
      <c r="Q373" s="182"/>
      <c r="S373" s="183"/>
    </row>
    <row r="374" spans="9:19" s="3" customFormat="1" ht="12.75">
      <c r="I374" s="26"/>
      <c r="J374" s="182"/>
      <c r="K374" s="182"/>
      <c r="L374" s="182"/>
      <c r="M374" s="182"/>
      <c r="N374" s="182"/>
      <c r="O374" s="182"/>
      <c r="P374" s="182"/>
      <c r="Q374" s="182"/>
      <c r="S374" s="183"/>
    </row>
    <row r="375" spans="9:19" s="3" customFormat="1" ht="12.75">
      <c r="I375" s="26"/>
      <c r="J375" s="182"/>
      <c r="K375" s="182"/>
      <c r="L375" s="182"/>
      <c r="M375" s="182"/>
      <c r="N375" s="182"/>
      <c r="O375" s="182"/>
      <c r="P375" s="182"/>
      <c r="Q375" s="182"/>
      <c r="S375" s="183"/>
    </row>
    <row r="376" spans="9:19" s="3" customFormat="1" ht="12.75">
      <c r="I376" s="26"/>
      <c r="J376" s="182"/>
      <c r="K376" s="182"/>
      <c r="L376" s="182"/>
      <c r="M376" s="182"/>
      <c r="N376" s="182"/>
      <c r="O376" s="182"/>
      <c r="P376" s="182"/>
      <c r="Q376" s="182"/>
      <c r="S376" s="183"/>
    </row>
    <row r="377" spans="9:19" s="3" customFormat="1" ht="12.75">
      <c r="I377" s="26"/>
      <c r="J377" s="182"/>
      <c r="K377" s="182"/>
      <c r="L377" s="182"/>
      <c r="M377" s="182"/>
      <c r="N377" s="182"/>
      <c r="O377" s="182"/>
      <c r="P377" s="182"/>
      <c r="Q377" s="182"/>
      <c r="S377" s="183"/>
    </row>
    <row r="378" spans="9:19" s="3" customFormat="1" ht="12.75">
      <c r="I378" s="26"/>
      <c r="J378" s="182"/>
      <c r="K378" s="182"/>
      <c r="L378" s="182"/>
      <c r="M378" s="182"/>
      <c r="N378" s="182"/>
      <c r="O378" s="182"/>
      <c r="P378" s="182"/>
      <c r="Q378" s="182"/>
      <c r="S378" s="183"/>
    </row>
    <row r="379" spans="9:19" s="3" customFormat="1" ht="12.75">
      <c r="I379" s="26"/>
      <c r="J379" s="182"/>
      <c r="K379" s="182"/>
      <c r="L379" s="182"/>
      <c r="M379" s="182"/>
      <c r="N379" s="182"/>
      <c r="O379" s="182"/>
      <c r="P379" s="182"/>
      <c r="Q379" s="182"/>
      <c r="S379" s="183"/>
    </row>
    <row r="380" spans="9:19" s="3" customFormat="1" ht="12.75">
      <c r="I380" s="26"/>
      <c r="J380" s="182"/>
      <c r="K380" s="182"/>
      <c r="L380" s="182"/>
      <c r="M380" s="182"/>
      <c r="N380" s="182"/>
      <c r="O380" s="182"/>
      <c r="P380" s="182"/>
      <c r="Q380" s="182"/>
      <c r="S380" s="183"/>
    </row>
    <row r="381" spans="9:19" s="3" customFormat="1" ht="12.75">
      <c r="I381" s="26"/>
      <c r="J381" s="182"/>
      <c r="K381" s="182"/>
      <c r="L381" s="182"/>
      <c r="M381" s="182"/>
      <c r="N381" s="182"/>
      <c r="O381" s="182"/>
      <c r="P381" s="182"/>
      <c r="Q381" s="182"/>
      <c r="S381" s="183"/>
    </row>
    <row r="382" spans="9:19" s="3" customFormat="1" ht="12.75">
      <c r="I382" s="26"/>
      <c r="J382" s="182"/>
      <c r="K382" s="182"/>
      <c r="L382" s="182"/>
      <c r="M382" s="182"/>
      <c r="N382" s="182"/>
      <c r="O382" s="182"/>
      <c r="P382" s="182"/>
      <c r="Q382" s="182"/>
      <c r="S382" s="183"/>
    </row>
    <row r="383" spans="9:19" s="3" customFormat="1" ht="12.75">
      <c r="I383" s="26"/>
      <c r="J383" s="182"/>
      <c r="K383" s="182"/>
      <c r="L383" s="182"/>
      <c r="M383" s="182"/>
      <c r="N383" s="182"/>
      <c r="O383" s="182"/>
      <c r="P383" s="182"/>
      <c r="Q383" s="182"/>
      <c r="S383" s="183"/>
    </row>
    <row r="384" spans="9:19" s="3" customFormat="1" ht="12.75">
      <c r="I384" s="26"/>
      <c r="J384" s="182"/>
      <c r="K384" s="182"/>
      <c r="L384" s="182"/>
      <c r="M384" s="182"/>
      <c r="N384" s="182"/>
      <c r="O384" s="182"/>
      <c r="P384" s="182"/>
      <c r="Q384" s="182"/>
      <c r="S384" s="183"/>
    </row>
    <row r="385" spans="9:19" s="3" customFormat="1" ht="12.75">
      <c r="I385" s="26"/>
      <c r="J385" s="182"/>
      <c r="K385" s="182"/>
      <c r="L385" s="182"/>
      <c r="M385" s="182"/>
      <c r="N385" s="182"/>
      <c r="O385" s="182"/>
      <c r="P385" s="182"/>
      <c r="Q385" s="182"/>
      <c r="S385" s="183"/>
    </row>
    <row r="386" spans="9:19" s="3" customFormat="1" ht="12.75">
      <c r="I386" s="26"/>
      <c r="J386" s="182"/>
      <c r="K386" s="182"/>
      <c r="L386" s="182"/>
      <c r="M386" s="182"/>
      <c r="N386" s="182"/>
      <c r="O386" s="182"/>
      <c r="P386" s="182"/>
      <c r="Q386" s="182"/>
      <c r="S386" s="183"/>
    </row>
    <row r="387" spans="9:19" s="3" customFormat="1" ht="12.75">
      <c r="I387" s="26"/>
      <c r="J387" s="182"/>
      <c r="K387" s="182"/>
      <c r="L387" s="182"/>
      <c r="M387" s="182"/>
      <c r="N387" s="182"/>
      <c r="O387" s="182"/>
      <c r="P387" s="182"/>
      <c r="Q387" s="182"/>
      <c r="S387" s="183"/>
    </row>
    <row r="388" spans="9:19" s="3" customFormat="1" ht="12.75">
      <c r="I388" s="26"/>
      <c r="J388" s="182"/>
      <c r="K388" s="182"/>
      <c r="L388" s="182"/>
      <c r="M388" s="182"/>
      <c r="N388" s="182"/>
      <c r="O388" s="182"/>
      <c r="P388" s="182"/>
      <c r="Q388" s="182"/>
      <c r="S388" s="183"/>
    </row>
    <row r="389" spans="9:19" s="3" customFormat="1" ht="12.75">
      <c r="I389" s="26"/>
      <c r="J389" s="182"/>
      <c r="K389" s="182"/>
      <c r="L389" s="182"/>
      <c r="M389" s="182"/>
      <c r="N389" s="182"/>
      <c r="O389" s="182"/>
      <c r="P389" s="182"/>
      <c r="Q389" s="182"/>
      <c r="S389" s="183"/>
    </row>
    <row r="390" spans="9:19" s="3" customFormat="1" ht="12.75">
      <c r="I390" s="26"/>
      <c r="J390" s="182"/>
      <c r="K390" s="182"/>
      <c r="L390" s="182"/>
      <c r="M390" s="182"/>
      <c r="N390" s="182"/>
      <c r="O390" s="182"/>
      <c r="P390" s="182"/>
      <c r="Q390" s="182"/>
      <c r="S390" s="183"/>
    </row>
    <row r="391" spans="9:19" s="3" customFormat="1" ht="12.75">
      <c r="I391" s="26"/>
      <c r="J391" s="182"/>
      <c r="K391" s="182"/>
      <c r="L391" s="182"/>
      <c r="M391" s="182"/>
      <c r="N391" s="182"/>
      <c r="O391" s="182"/>
      <c r="P391" s="182"/>
      <c r="Q391" s="182"/>
      <c r="S391" s="183"/>
    </row>
    <row r="392" spans="9:19" s="3" customFormat="1" ht="12.75">
      <c r="I392" s="26"/>
      <c r="J392" s="182"/>
      <c r="K392" s="182"/>
      <c r="L392" s="182"/>
      <c r="M392" s="182"/>
      <c r="N392" s="182"/>
      <c r="O392" s="182"/>
      <c r="P392" s="182"/>
      <c r="Q392" s="182"/>
      <c r="S392" s="183"/>
    </row>
    <row r="393" spans="9:19" s="3" customFormat="1" ht="12.75">
      <c r="I393" s="26"/>
      <c r="J393" s="182"/>
      <c r="K393" s="182"/>
      <c r="L393" s="182"/>
      <c r="M393" s="182"/>
      <c r="N393" s="182"/>
      <c r="O393" s="182"/>
      <c r="P393" s="182"/>
      <c r="Q393" s="182"/>
      <c r="S393" s="183"/>
    </row>
    <row r="394" spans="9:19" s="3" customFormat="1" ht="12.75">
      <c r="I394" s="26"/>
      <c r="J394" s="182"/>
      <c r="K394" s="182"/>
      <c r="L394" s="182"/>
      <c r="M394" s="182"/>
      <c r="N394" s="182"/>
      <c r="O394" s="182"/>
      <c r="P394" s="182"/>
      <c r="Q394" s="182"/>
      <c r="S394" s="183"/>
    </row>
    <row r="395" spans="9:19" s="3" customFormat="1" ht="12.75">
      <c r="I395" s="26"/>
      <c r="J395" s="182"/>
      <c r="K395" s="182"/>
      <c r="L395" s="182"/>
      <c r="M395" s="182"/>
      <c r="N395" s="182"/>
      <c r="O395" s="182"/>
      <c r="P395" s="182"/>
      <c r="Q395" s="182"/>
      <c r="S395" s="183"/>
    </row>
    <row r="396" spans="9:19" s="3" customFormat="1" ht="12.75">
      <c r="I396" s="26"/>
      <c r="J396" s="182"/>
      <c r="K396" s="182"/>
      <c r="L396" s="182"/>
      <c r="M396" s="182"/>
      <c r="N396" s="182"/>
      <c r="O396" s="182"/>
      <c r="P396" s="182"/>
      <c r="Q396" s="182"/>
      <c r="S396" s="183"/>
    </row>
    <row r="397" spans="9:19" s="3" customFormat="1" ht="12.75">
      <c r="I397" s="26"/>
      <c r="J397" s="182"/>
      <c r="K397" s="182"/>
      <c r="L397" s="182"/>
      <c r="M397" s="182"/>
      <c r="N397" s="182"/>
      <c r="O397" s="182"/>
      <c r="P397" s="182"/>
      <c r="Q397" s="182"/>
      <c r="S397" s="183"/>
    </row>
    <row r="398" spans="9:19" s="3" customFormat="1" ht="12.75">
      <c r="I398" s="26"/>
      <c r="J398" s="182"/>
      <c r="K398" s="182"/>
      <c r="L398" s="182"/>
      <c r="M398" s="182"/>
      <c r="N398" s="182"/>
      <c r="O398" s="182"/>
      <c r="P398" s="182"/>
      <c r="Q398" s="182"/>
      <c r="S398" s="183"/>
    </row>
    <row r="399" spans="9:19" s="3" customFormat="1" ht="12.75">
      <c r="I399" s="26"/>
      <c r="J399" s="182"/>
      <c r="K399" s="182"/>
      <c r="L399" s="182"/>
      <c r="M399" s="182"/>
      <c r="N399" s="182"/>
      <c r="O399" s="182"/>
      <c r="P399" s="182"/>
      <c r="Q399" s="182"/>
      <c r="S399" s="183"/>
    </row>
    <row r="400" spans="9:19" s="3" customFormat="1" ht="12.75">
      <c r="I400" s="26"/>
      <c r="J400" s="182"/>
      <c r="K400" s="182"/>
      <c r="L400" s="182"/>
      <c r="M400" s="182"/>
      <c r="N400" s="182"/>
      <c r="O400" s="182"/>
      <c r="P400" s="182"/>
      <c r="Q400" s="182"/>
      <c r="S400" s="183"/>
    </row>
    <row r="401" spans="9:19" s="3" customFormat="1" ht="12.75">
      <c r="I401" s="26"/>
      <c r="J401" s="182"/>
      <c r="K401" s="182"/>
      <c r="L401" s="182"/>
      <c r="M401" s="182"/>
      <c r="N401" s="182"/>
      <c r="O401" s="182"/>
      <c r="P401" s="182"/>
      <c r="Q401" s="182"/>
      <c r="S401" s="183"/>
    </row>
    <row r="402" spans="9:19" s="3" customFormat="1" ht="12.75">
      <c r="I402" s="26"/>
      <c r="J402" s="182"/>
      <c r="K402" s="182"/>
      <c r="L402" s="182"/>
      <c r="M402" s="182"/>
      <c r="N402" s="182"/>
      <c r="O402" s="182"/>
      <c r="P402" s="182"/>
      <c r="Q402" s="182"/>
      <c r="S402" s="183"/>
    </row>
    <row r="403" spans="9:19" s="3" customFormat="1" ht="12.75">
      <c r="I403" s="26"/>
      <c r="J403" s="182"/>
      <c r="K403" s="182"/>
      <c r="L403" s="182"/>
      <c r="M403" s="182"/>
      <c r="N403" s="182"/>
      <c r="O403" s="182"/>
      <c r="P403" s="182"/>
      <c r="Q403" s="182"/>
      <c r="S403" s="183"/>
    </row>
    <row r="404" spans="9:19" s="3" customFormat="1" ht="12.75">
      <c r="I404" s="26"/>
      <c r="J404" s="182"/>
      <c r="K404" s="182"/>
      <c r="L404" s="182"/>
      <c r="M404" s="182"/>
      <c r="N404" s="182"/>
      <c r="O404" s="182"/>
      <c r="P404" s="182"/>
      <c r="Q404" s="182"/>
      <c r="S404" s="183"/>
    </row>
    <row r="405" spans="9:19" s="3" customFormat="1" ht="12.75">
      <c r="I405" s="26"/>
      <c r="J405" s="182"/>
      <c r="K405" s="182"/>
      <c r="L405" s="182"/>
      <c r="M405" s="182"/>
      <c r="N405" s="182"/>
      <c r="O405" s="182"/>
      <c r="P405" s="182"/>
      <c r="Q405" s="182"/>
      <c r="S405" s="183"/>
    </row>
    <row r="406" spans="9:19" s="3" customFormat="1" ht="12.75">
      <c r="I406" s="26"/>
      <c r="J406" s="182"/>
      <c r="K406" s="182"/>
      <c r="L406" s="182"/>
      <c r="M406" s="182"/>
      <c r="N406" s="182"/>
      <c r="O406" s="182"/>
      <c r="P406" s="182"/>
      <c r="Q406" s="182"/>
      <c r="S406" s="183"/>
    </row>
    <row r="407" spans="9:19" s="3" customFormat="1" ht="12.75">
      <c r="I407" s="26"/>
      <c r="J407" s="182"/>
      <c r="K407" s="182"/>
      <c r="L407" s="182"/>
      <c r="M407" s="182"/>
      <c r="N407" s="182"/>
      <c r="O407" s="182"/>
      <c r="P407" s="182"/>
      <c r="Q407" s="182"/>
      <c r="S407" s="183"/>
    </row>
    <row r="408" spans="9:19" s="3" customFormat="1" ht="12.75">
      <c r="I408" s="26"/>
      <c r="J408" s="182"/>
      <c r="K408" s="182"/>
      <c r="L408" s="182"/>
      <c r="M408" s="182"/>
      <c r="N408" s="182"/>
      <c r="O408" s="182"/>
      <c r="P408" s="182"/>
      <c r="Q408" s="182"/>
      <c r="S408" s="183"/>
    </row>
    <row r="409" spans="9:19" s="3" customFormat="1" ht="12.75">
      <c r="I409" s="26"/>
      <c r="J409" s="182"/>
      <c r="K409" s="182"/>
      <c r="L409" s="182"/>
      <c r="M409" s="182"/>
      <c r="N409" s="182"/>
      <c r="O409" s="182"/>
      <c r="P409" s="182"/>
      <c r="Q409" s="182"/>
      <c r="S409" s="183"/>
    </row>
    <row r="410" spans="9:19" s="3" customFormat="1" ht="12.75">
      <c r="I410" s="26"/>
      <c r="J410" s="182"/>
      <c r="K410" s="182"/>
      <c r="L410" s="182"/>
      <c r="M410" s="182"/>
      <c r="N410" s="182"/>
      <c r="O410" s="182"/>
      <c r="P410" s="182"/>
      <c r="Q410" s="182"/>
      <c r="S410" s="183"/>
    </row>
    <row r="411" spans="9:19" s="3" customFormat="1" ht="12.75">
      <c r="I411" s="26"/>
      <c r="J411" s="182"/>
      <c r="K411" s="182"/>
      <c r="L411" s="182"/>
      <c r="M411" s="182"/>
      <c r="N411" s="182"/>
      <c r="O411" s="182"/>
      <c r="P411" s="182"/>
      <c r="Q411" s="182"/>
      <c r="S411" s="183"/>
    </row>
    <row r="412" spans="9:19" s="3" customFormat="1" ht="12.75">
      <c r="I412" s="26"/>
      <c r="J412" s="182"/>
      <c r="K412" s="182"/>
      <c r="L412" s="182"/>
      <c r="M412" s="182"/>
      <c r="N412" s="182"/>
      <c r="O412" s="182"/>
      <c r="P412" s="182"/>
      <c r="Q412" s="182"/>
      <c r="S412" s="183"/>
    </row>
    <row r="413" spans="9:19" s="3" customFormat="1" ht="12.75">
      <c r="I413" s="26"/>
      <c r="J413" s="182"/>
      <c r="K413" s="182"/>
      <c r="L413" s="182"/>
      <c r="M413" s="182"/>
      <c r="N413" s="182"/>
      <c r="O413" s="182"/>
      <c r="P413" s="182"/>
      <c r="Q413" s="182"/>
      <c r="S413" s="183"/>
    </row>
    <row r="414" spans="9:19" s="3" customFormat="1" ht="12.75">
      <c r="I414" s="26"/>
      <c r="J414" s="182"/>
      <c r="K414" s="182"/>
      <c r="L414" s="182"/>
      <c r="M414" s="182"/>
      <c r="N414" s="182"/>
      <c r="O414" s="182"/>
      <c r="P414" s="182"/>
      <c r="Q414" s="182"/>
      <c r="S414" s="183"/>
    </row>
    <row r="415" spans="9:19" s="3" customFormat="1" ht="12.75">
      <c r="I415" s="26"/>
      <c r="J415" s="182"/>
      <c r="K415" s="182"/>
      <c r="L415" s="182"/>
      <c r="M415" s="182"/>
      <c r="N415" s="182"/>
      <c r="O415" s="182"/>
      <c r="P415" s="182"/>
      <c r="Q415" s="182"/>
      <c r="S415" s="183"/>
    </row>
    <row r="416" spans="9:19" s="3" customFormat="1" ht="12.75">
      <c r="I416" s="26"/>
      <c r="J416" s="182"/>
      <c r="K416" s="182"/>
      <c r="L416" s="182"/>
      <c r="M416" s="182"/>
      <c r="N416" s="182"/>
      <c r="O416" s="182"/>
      <c r="P416" s="182"/>
      <c r="Q416" s="182"/>
      <c r="S416" s="183"/>
    </row>
    <row r="417" spans="9:19" s="3" customFormat="1" ht="12.75">
      <c r="I417" s="26"/>
      <c r="J417" s="182"/>
      <c r="K417" s="182"/>
      <c r="L417" s="182"/>
      <c r="M417" s="182"/>
      <c r="N417" s="182"/>
      <c r="O417" s="182"/>
      <c r="P417" s="182"/>
      <c r="Q417" s="182"/>
      <c r="S417" s="183"/>
    </row>
    <row r="418" spans="9:19" s="3" customFormat="1" ht="12.75">
      <c r="I418" s="26"/>
      <c r="J418" s="182"/>
      <c r="K418" s="182"/>
      <c r="L418" s="182"/>
      <c r="M418" s="182"/>
      <c r="N418" s="182"/>
      <c r="O418" s="182"/>
      <c r="P418" s="182"/>
      <c r="Q418" s="182"/>
      <c r="S418" s="183"/>
    </row>
    <row r="419" spans="9:19" s="3" customFormat="1" ht="12.75">
      <c r="I419" s="26"/>
      <c r="J419" s="182"/>
      <c r="K419" s="182"/>
      <c r="L419" s="182"/>
      <c r="M419" s="182"/>
      <c r="N419" s="182"/>
      <c r="O419" s="182"/>
      <c r="P419" s="182"/>
      <c r="Q419" s="182"/>
      <c r="S419" s="183"/>
    </row>
    <row r="420" spans="9:19" s="3" customFormat="1" ht="12.75">
      <c r="I420" s="26"/>
      <c r="J420" s="182"/>
      <c r="K420" s="182"/>
      <c r="L420" s="182"/>
      <c r="M420" s="182"/>
      <c r="N420" s="182"/>
      <c r="O420" s="182"/>
      <c r="P420" s="182"/>
      <c r="Q420" s="182"/>
      <c r="S420" s="183"/>
    </row>
    <row r="421" spans="9:19" s="3" customFormat="1" ht="12.75">
      <c r="I421" s="26"/>
      <c r="J421" s="182"/>
      <c r="K421" s="182"/>
      <c r="L421" s="182"/>
      <c r="M421" s="182"/>
      <c r="N421" s="182"/>
      <c r="O421" s="182"/>
      <c r="P421" s="182"/>
      <c r="Q421" s="182"/>
      <c r="S421" s="183"/>
    </row>
    <row r="422" spans="9:19" s="3" customFormat="1" ht="12.75">
      <c r="I422" s="26"/>
      <c r="J422" s="182"/>
      <c r="K422" s="182"/>
      <c r="L422" s="182"/>
      <c r="M422" s="182"/>
      <c r="N422" s="182"/>
      <c r="O422" s="182"/>
      <c r="P422" s="182"/>
      <c r="Q422" s="182"/>
      <c r="S422" s="183"/>
    </row>
    <row r="423" spans="9:19" s="3" customFormat="1" ht="12.75">
      <c r="I423" s="26"/>
      <c r="J423" s="182"/>
      <c r="K423" s="182"/>
      <c r="L423" s="182"/>
      <c r="M423" s="182"/>
      <c r="N423" s="182"/>
      <c r="O423" s="182"/>
      <c r="P423" s="182"/>
      <c r="Q423" s="182"/>
      <c r="S423" s="183"/>
    </row>
    <row r="424" spans="9:19" s="3" customFormat="1" ht="12.75">
      <c r="I424" s="26"/>
      <c r="J424" s="182"/>
      <c r="K424" s="182"/>
      <c r="L424" s="182"/>
      <c r="M424" s="182"/>
      <c r="N424" s="182"/>
      <c r="O424" s="182"/>
      <c r="P424" s="182"/>
      <c r="Q424" s="182"/>
      <c r="S424" s="183"/>
    </row>
    <row r="425" spans="9:19" s="3" customFormat="1" ht="12.75">
      <c r="I425" s="26"/>
      <c r="J425" s="182"/>
      <c r="K425" s="182"/>
      <c r="L425" s="182"/>
      <c r="M425" s="182"/>
      <c r="N425" s="182"/>
      <c r="O425" s="182"/>
      <c r="P425" s="182"/>
      <c r="Q425" s="182"/>
      <c r="S425" s="183"/>
    </row>
    <row r="426" spans="9:19" s="3" customFormat="1" ht="12.75">
      <c r="I426" s="26"/>
      <c r="J426" s="182"/>
      <c r="K426" s="182"/>
      <c r="L426" s="182"/>
      <c r="M426" s="182"/>
      <c r="N426" s="182"/>
      <c r="O426" s="182"/>
      <c r="P426" s="182"/>
      <c r="Q426" s="182"/>
      <c r="S426" s="183"/>
    </row>
    <row r="427" spans="9:19" s="3" customFormat="1" ht="12.75">
      <c r="I427" s="26"/>
      <c r="J427" s="182"/>
      <c r="K427" s="182"/>
      <c r="L427" s="182"/>
      <c r="M427" s="182"/>
      <c r="N427" s="182"/>
      <c r="O427" s="182"/>
      <c r="P427" s="182"/>
      <c r="Q427" s="182"/>
      <c r="S427" s="183"/>
    </row>
    <row r="428" spans="9:19" s="3" customFormat="1" ht="12.75">
      <c r="I428" s="26"/>
      <c r="J428" s="182"/>
      <c r="K428" s="182"/>
      <c r="L428" s="182"/>
      <c r="M428" s="182"/>
      <c r="N428" s="182"/>
      <c r="O428" s="182"/>
      <c r="P428" s="182"/>
      <c r="Q428" s="182"/>
      <c r="S428" s="183"/>
    </row>
    <row r="429" spans="9:19" s="3" customFormat="1" ht="12.75">
      <c r="I429" s="26"/>
      <c r="J429" s="182"/>
      <c r="K429" s="182"/>
      <c r="L429" s="182"/>
      <c r="M429" s="182"/>
      <c r="N429" s="182"/>
      <c r="O429" s="182"/>
      <c r="P429" s="182"/>
      <c r="Q429" s="182"/>
      <c r="S429" s="183"/>
    </row>
    <row r="430" spans="9:19" s="3" customFormat="1" ht="12.75">
      <c r="I430" s="26"/>
      <c r="J430" s="182"/>
      <c r="K430" s="182"/>
      <c r="L430" s="182"/>
      <c r="M430" s="182"/>
      <c r="N430" s="182"/>
      <c r="O430" s="182"/>
      <c r="P430" s="182"/>
      <c r="Q430" s="182"/>
      <c r="S430" s="183"/>
    </row>
    <row r="431" spans="9:19" s="3" customFormat="1" ht="12.75">
      <c r="I431" s="26"/>
      <c r="J431" s="182"/>
      <c r="K431" s="182"/>
      <c r="L431" s="182"/>
      <c r="M431" s="182"/>
      <c r="N431" s="182"/>
      <c r="O431" s="182"/>
      <c r="P431" s="182"/>
      <c r="Q431" s="182"/>
      <c r="S431" s="183"/>
    </row>
    <row r="432" spans="9:19" s="3" customFormat="1" ht="12.75">
      <c r="I432" s="26"/>
      <c r="J432" s="182"/>
      <c r="K432" s="182"/>
      <c r="L432" s="182"/>
      <c r="M432" s="182"/>
      <c r="N432" s="182"/>
      <c r="O432" s="182"/>
      <c r="P432" s="182"/>
      <c r="Q432" s="182"/>
      <c r="S432" s="183"/>
    </row>
    <row r="433" spans="9:19" s="3" customFormat="1" ht="12.75">
      <c r="I433" s="26"/>
      <c r="J433" s="182"/>
      <c r="K433" s="182"/>
      <c r="L433" s="182"/>
      <c r="M433" s="182"/>
      <c r="N433" s="182"/>
      <c r="O433" s="182"/>
      <c r="P433" s="182"/>
      <c r="Q433" s="182"/>
      <c r="S433" s="183"/>
    </row>
    <row r="434" spans="9:19" s="3" customFormat="1" ht="12.75">
      <c r="I434" s="26"/>
      <c r="J434" s="182"/>
      <c r="K434" s="182"/>
      <c r="L434" s="182"/>
      <c r="M434" s="182"/>
      <c r="N434" s="182"/>
      <c r="O434" s="182"/>
      <c r="P434" s="182"/>
      <c r="Q434" s="182"/>
      <c r="S434" s="183"/>
    </row>
    <row r="435" spans="9:19" s="3" customFormat="1" ht="12.75">
      <c r="I435" s="26"/>
      <c r="J435" s="182"/>
      <c r="K435" s="182"/>
      <c r="L435" s="182"/>
      <c r="M435" s="182"/>
      <c r="N435" s="182"/>
      <c r="O435" s="182"/>
      <c r="P435" s="182"/>
      <c r="Q435" s="182"/>
      <c r="S435" s="183"/>
    </row>
    <row r="436" spans="9:19" s="3" customFormat="1" ht="12.75">
      <c r="I436" s="26"/>
      <c r="J436" s="182"/>
      <c r="K436" s="182"/>
      <c r="L436" s="182"/>
      <c r="M436" s="182"/>
      <c r="N436" s="182"/>
      <c r="O436" s="182"/>
      <c r="P436" s="182"/>
      <c r="Q436" s="182"/>
      <c r="S436" s="183"/>
    </row>
    <row r="437" spans="9:19" s="3" customFormat="1" ht="12.75">
      <c r="I437" s="26"/>
      <c r="J437" s="182"/>
      <c r="K437" s="182"/>
      <c r="L437" s="182"/>
      <c r="M437" s="182"/>
      <c r="N437" s="182"/>
      <c r="O437" s="182"/>
      <c r="P437" s="182"/>
      <c r="Q437" s="182"/>
      <c r="S437" s="183"/>
    </row>
    <row r="438" spans="9:19" s="3" customFormat="1" ht="12.75">
      <c r="I438" s="26"/>
      <c r="J438" s="182"/>
      <c r="K438" s="182"/>
      <c r="L438" s="182"/>
      <c r="M438" s="182"/>
      <c r="N438" s="182"/>
      <c r="O438" s="182"/>
      <c r="P438" s="182"/>
      <c r="Q438" s="182"/>
      <c r="S438" s="183"/>
    </row>
    <row r="439" spans="9:19" s="3" customFormat="1" ht="12.75">
      <c r="I439" s="26"/>
      <c r="J439" s="182"/>
      <c r="K439" s="182"/>
      <c r="L439" s="182"/>
      <c r="M439" s="182"/>
      <c r="N439" s="182"/>
      <c r="O439" s="182"/>
      <c r="P439" s="182"/>
      <c r="Q439" s="182"/>
      <c r="S439" s="183"/>
    </row>
    <row r="440" spans="9:19" s="3" customFormat="1" ht="12.75">
      <c r="I440" s="26"/>
      <c r="J440" s="182"/>
      <c r="K440" s="182"/>
      <c r="L440" s="182"/>
      <c r="M440" s="182"/>
      <c r="N440" s="182"/>
      <c r="O440" s="182"/>
      <c r="P440" s="182"/>
      <c r="Q440" s="182"/>
      <c r="S440" s="183"/>
    </row>
    <row r="441" spans="9:19" s="3" customFormat="1" ht="12.75">
      <c r="I441" s="26"/>
      <c r="J441" s="182"/>
      <c r="K441" s="182"/>
      <c r="L441" s="182"/>
      <c r="M441" s="182"/>
      <c r="N441" s="182"/>
      <c r="O441" s="182"/>
      <c r="P441" s="182"/>
      <c r="Q441" s="182"/>
      <c r="S441" s="183"/>
    </row>
    <row r="442" spans="9:19" s="3" customFormat="1" ht="12.75">
      <c r="I442" s="26"/>
      <c r="J442" s="182"/>
      <c r="K442" s="182"/>
      <c r="L442" s="182"/>
      <c r="M442" s="182"/>
      <c r="N442" s="182"/>
      <c r="O442" s="182"/>
      <c r="P442" s="182"/>
      <c r="Q442" s="182"/>
      <c r="S442" s="183"/>
    </row>
    <row r="443" spans="9:19" s="3" customFormat="1" ht="12.75">
      <c r="I443" s="26"/>
      <c r="J443" s="182"/>
      <c r="K443" s="182"/>
      <c r="L443" s="182"/>
      <c r="M443" s="182"/>
      <c r="N443" s="182"/>
      <c r="O443" s="182"/>
      <c r="P443" s="182"/>
      <c r="Q443" s="182"/>
      <c r="S443" s="183"/>
    </row>
    <row r="444" spans="9:19" s="3" customFormat="1" ht="12.75">
      <c r="I444" s="26"/>
      <c r="J444" s="182"/>
      <c r="K444" s="182"/>
      <c r="L444" s="182"/>
      <c r="M444" s="182"/>
      <c r="N444" s="182"/>
      <c r="O444" s="182"/>
      <c r="P444" s="182"/>
      <c r="Q444" s="182"/>
      <c r="S444" s="183"/>
    </row>
    <row r="445" spans="9:19" s="3" customFormat="1" ht="12.75">
      <c r="I445" s="26"/>
      <c r="J445" s="182"/>
      <c r="K445" s="182"/>
      <c r="L445" s="182"/>
      <c r="M445" s="182"/>
      <c r="N445" s="182"/>
      <c r="O445" s="182"/>
      <c r="P445" s="182"/>
      <c r="Q445" s="182"/>
      <c r="S445" s="183"/>
    </row>
    <row r="446" spans="9:19" s="3" customFormat="1" ht="12.75">
      <c r="I446" s="26"/>
      <c r="J446" s="182"/>
      <c r="K446" s="182"/>
      <c r="L446" s="182"/>
      <c r="M446" s="182"/>
      <c r="N446" s="182"/>
      <c r="O446" s="182"/>
      <c r="P446" s="182"/>
      <c r="Q446" s="182"/>
      <c r="S446" s="183"/>
    </row>
    <row r="447" spans="9:19" s="3" customFormat="1" ht="12.75">
      <c r="I447" s="26"/>
      <c r="J447" s="182"/>
      <c r="K447" s="182"/>
      <c r="L447" s="182"/>
      <c r="M447" s="182"/>
      <c r="N447" s="182"/>
      <c r="O447" s="182"/>
      <c r="P447" s="182"/>
      <c r="Q447" s="182"/>
      <c r="S447" s="183"/>
    </row>
    <row r="448" spans="9:19" s="3" customFormat="1" ht="12.75">
      <c r="I448" s="26"/>
      <c r="J448" s="182"/>
      <c r="K448" s="182"/>
      <c r="L448" s="182"/>
      <c r="M448" s="182"/>
      <c r="N448" s="182"/>
      <c r="O448" s="182"/>
      <c r="P448" s="182"/>
      <c r="Q448" s="182"/>
      <c r="S448" s="183"/>
    </row>
    <row r="449" spans="9:19" s="3" customFormat="1" ht="12.75">
      <c r="I449" s="26"/>
      <c r="J449" s="182"/>
      <c r="K449" s="182"/>
      <c r="L449" s="182"/>
      <c r="M449" s="182"/>
      <c r="N449" s="182"/>
      <c r="O449" s="182"/>
      <c r="P449" s="182"/>
      <c r="Q449" s="182"/>
      <c r="S449" s="183"/>
    </row>
    <row r="450" spans="9:19" s="3" customFormat="1" ht="12.75">
      <c r="I450" s="26"/>
      <c r="J450" s="182"/>
      <c r="K450" s="182"/>
      <c r="L450" s="182"/>
      <c r="M450" s="182"/>
      <c r="N450" s="182"/>
      <c r="O450" s="182"/>
      <c r="P450" s="182"/>
      <c r="Q450" s="182"/>
      <c r="S450" s="183"/>
    </row>
    <row r="451" spans="9:19" s="3" customFormat="1" ht="12.75">
      <c r="I451" s="26"/>
      <c r="J451" s="182"/>
      <c r="K451" s="182"/>
      <c r="L451" s="182"/>
      <c r="M451" s="182"/>
      <c r="N451" s="182"/>
      <c r="O451" s="182"/>
      <c r="P451" s="182"/>
      <c r="Q451" s="182"/>
      <c r="S451" s="183"/>
    </row>
    <row r="452" spans="9:19" s="3" customFormat="1" ht="12.75">
      <c r="I452" s="26"/>
      <c r="J452" s="182"/>
      <c r="K452" s="182"/>
      <c r="L452" s="182"/>
      <c r="M452" s="182"/>
      <c r="N452" s="182"/>
      <c r="O452" s="182"/>
      <c r="P452" s="182"/>
      <c r="Q452" s="182"/>
      <c r="S452" s="183"/>
    </row>
    <row r="453" spans="9:19" s="3" customFormat="1" ht="12.75">
      <c r="I453" s="26"/>
      <c r="J453" s="182"/>
      <c r="K453" s="182"/>
      <c r="L453" s="182"/>
      <c r="M453" s="182"/>
      <c r="N453" s="182"/>
      <c r="O453" s="182"/>
      <c r="P453" s="182"/>
      <c r="Q453" s="182"/>
      <c r="S453" s="183"/>
    </row>
    <row r="454" spans="9:19" s="3" customFormat="1" ht="12.75">
      <c r="I454" s="26"/>
      <c r="J454" s="182"/>
      <c r="K454" s="182"/>
      <c r="L454" s="182"/>
      <c r="M454" s="182"/>
      <c r="N454" s="182"/>
      <c r="O454" s="182"/>
      <c r="P454" s="182"/>
      <c r="Q454" s="182"/>
      <c r="S454" s="183"/>
    </row>
    <row r="455" spans="9:19" s="3" customFormat="1" ht="12.75">
      <c r="I455" s="26"/>
      <c r="J455" s="182"/>
      <c r="K455" s="182"/>
      <c r="L455" s="182"/>
      <c r="M455" s="182"/>
      <c r="N455" s="182"/>
      <c r="O455" s="182"/>
      <c r="P455" s="182"/>
      <c r="Q455" s="182"/>
      <c r="S455" s="183"/>
    </row>
    <row r="456" spans="9:19" s="3" customFormat="1" ht="12.75">
      <c r="I456" s="26"/>
      <c r="J456" s="182"/>
      <c r="K456" s="182"/>
      <c r="L456" s="182"/>
      <c r="M456" s="182"/>
      <c r="N456" s="182"/>
      <c r="O456" s="182"/>
      <c r="P456" s="182"/>
      <c r="Q456" s="182"/>
      <c r="S456" s="183"/>
    </row>
    <row r="457" spans="9:19" s="3" customFormat="1" ht="12.75">
      <c r="I457" s="26"/>
      <c r="J457" s="182"/>
      <c r="K457" s="182"/>
      <c r="L457" s="182"/>
      <c r="M457" s="182"/>
      <c r="N457" s="182"/>
      <c r="O457" s="182"/>
      <c r="P457" s="182"/>
      <c r="Q457" s="182"/>
      <c r="S457" s="183"/>
    </row>
    <row r="458" spans="9:19" s="3" customFormat="1" ht="12.75">
      <c r="I458" s="26"/>
      <c r="J458" s="182"/>
      <c r="K458" s="182"/>
      <c r="L458" s="182"/>
      <c r="M458" s="182"/>
      <c r="N458" s="182"/>
      <c r="O458" s="182"/>
      <c r="P458" s="182"/>
      <c r="Q458" s="182"/>
      <c r="S458" s="183"/>
    </row>
    <row r="459" spans="9:19" s="3" customFormat="1" ht="12.75">
      <c r="I459" s="26"/>
      <c r="J459" s="182"/>
      <c r="K459" s="182"/>
      <c r="L459" s="182"/>
      <c r="M459" s="182"/>
      <c r="N459" s="182"/>
      <c r="O459" s="182"/>
      <c r="P459" s="182"/>
      <c r="Q459" s="182"/>
      <c r="S459" s="183"/>
    </row>
    <row r="460" spans="9:19" s="3" customFormat="1" ht="12.75">
      <c r="I460" s="26"/>
      <c r="J460" s="182"/>
      <c r="K460" s="182"/>
      <c r="L460" s="182"/>
      <c r="M460" s="182"/>
      <c r="N460" s="182"/>
      <c r="O460" s="182"/>
      <c r="P460" s="182"/>
      <c r="Q460" s="182"/>
      <c r="S460" s="183"/>
    </row>
    <row r="461" spans="9:19" s="3" customFormat="1" ht="12.75">
      <c r="I461" s="26"/>
      <c r="J461" s="182"/>
      <c r="K461" s="182"/>
      <c r="L461" s="182"/>
      <c r="M461" s="182"/>
      <c r="N461" s="182"/>
      <c r="O461" s="182"/>
      <c r="P461" s="182"/>
      <c r="Q461" s="182"/>
      <c r="S461" s="183"/>
    </row>
    <row r="462" spans="9:19" s="3" customFormat="1" ht="12.75">
      <c r="I462" s="26"/>
      <c r="J462" s="182"/>
      <c r="K462" s="182"/>
      <c r="L462" s="182"/>
      <c r="M462" s="182"/>
      <c r="N462" s="182"/>
      <c r="O462" s="182"/>
      <c r="P462" s="182"/>
      <c r="Q462" s="182"/>
      <c r="S462" s="183"/>
    </row>
    <row r="463" spans="9:19" s="3" customFormat="1" ht="12.75">
      <c r="I463" s="26"/>
      <c r="J463" s="182"/>
      <c r="K463" s="182"/>
      <c r="L463" s="182"/>
      <c r="M463" s="182"/>
      <c r="N463" s="182"/>
      <c r="O463" s="182"/>
      <c r="P463" s="182"/>
      <c r="Q463" s="182"/>
      <c r="S463" s="183"/>
    </row>
    <row r="464" spans="9:19" s="3" customFormat="1" ht="12.75">
      <c r="I464" s="26"/>
      <c r="J464" s="182"/>
      <c r="K464" s="182"/>
      <c r="L464" s="182"/>
      <c r="M464" s="182"/>
      <c r="N464" s="182"/>
      <c r="O464" s="182"/>
      <c r="P464" s="182"/>
      <c r="Q464" s="182"/>
      <c r="S464" s="183"/>
    </row>
    <row r="465" spans="9:19" s="3" customFormat="1" ht="12.75">
      <c r="I465" s="26"/>
      <c r="J465" s="182"/>
      <c r="K465" s="182"/>
      <c r="L465" s="182"/>
      <c r="M465" s="182"/>
      <c r="N465" s="182"/>
      <c r="O465" s="182"/>
      <c r="P465" s="182"/>
      <c r="Q465" s="182"/>
      <c r="S465" s="183"/>
    </row>
    <row r="466" spans="9:19" s="3" customFormat="1" ht="12.75">
      <c r="I466" s="26"/>
      <c r="J466" s="182"/>
      <c r="K466" s="182"/>
      <c r="L466" s="182"/>
      <c r="M466" s="182"/>
      <c r="N466" s="182"/>
      <c r="O466" s="182"/>
      <c r="P466" s="182"/>
      <c r="Q466" s="182"/>
      <c r="S466" s="183"/>
    </row>
    <row r="467" spans="9:19" s="3" customFormat="1" ht="12.75">
      <c r="I467" s="26"/>
      <c r="J467" s="182"/>
      <c r="K467" s="182"/>
      <c r="L467" s="182"/>
      <c r="M467" s="182"/>
      <c r="N467" s="182"/>
      <c r="O467" s="182"/>
      <c r="P467" s="182"/>
      <c r="Q467" s="182"/>
      <c r="S467" s="183"/>
    </row>
    <row r="468" spans="9:19" s="3" customFormat="1" ht="12.75">
      <c r="I468" s="26"/>
      <c r="J468" s="182"/>
      <c r="K468" s="182"/>
      <c r="L468" s="182"/>
      <c r="M468" s="182"/>
      <c r="N468" s="182"/>
      <c r="O468" s="182"/>
      <c r="P468" s="182"/>
      <c r="Q468" s="182"/>
      <c r="S468" s="183"/>
    </row>
    <row r="469" spans="9:19" s="3" customFormat="1" ht="12.75">
      <c r="I469" s="26"/>
      <c r="J469" s="182"/>
      <c r="K469" s="182"/>
      <c r="L469" s="182"/>
      <c r="M469" s="182"/>
      <c r="N469" s="182"/>
      <c r="O469" s="182"/>
      <c r="P469" s="182"/>
      <c r="Q469" s="182"/>
      <c r="S469" s="183"/>
    </row>
    <row r="470" spans="9:19" s="3" customFormat="1" ht="12.75">
      <c r="I470" s="26"/>
      <c r="J470" s="182"/>
      <c r="K470" s="182"/>
      <c r="L470" s="182"/>
      <c r="M470" s="182"/>
      <c r="N470" s="182"/>
      <c r="O470" s="182"/>
      <c r="P470" s="182"/>
      <c r="Q470" s="182"/>
      <c r="S470" s="183"/>
    </row>
    <row r="471" spans="9:19" s="3" customFormat="1" ht="12.75">
      <c r="I471" s="26"/>
      <c r="J471" s="182"/>
      <c r="K471" s="182"/>
      <c r="L471" s="182"/>
      <c r="M471" s="182"/>
      <c r="N471" s="182"/>
      <c r="O471" s="182"/>
      <c r="P471" s="182"/>
      <c r="Q471" s="182"/>
      <c r="S471" s="183"/>
    </row>
    <row r="472" spans="9:19" s="3" customFormat="1" ht="12.75">
      <c r="I472" s="26"/>
      <c r="J472" s="182"/>
      <c r="K472" s="182"/>
      <c r="L472" s="182"/>
      <c r="M472" s="182"/>
      <c r="N472" s="182"/>
      <c r="O472" s="182"/>
      <c r="P472" s="182"/>
      <c r="Q472" s="182"/>
      <c r="S472" s="183"/>
    </row>
    <row r="473" spans="9:19" s="3" customFormat="1" ht="12.75">
      <c r="I473" s="26"/>
      <c r="J473" s="182"/>
      <c r="K473" s="182"/>
      <c r="L473" s="182"/>
      <c r="M473" s="182"/>
      <c r="N473" s="182"/>
      <c r="O473" s="182"/>
      <c r="P473" s="182"/>
      <c r="Q473" s="182"/>
      <c r="S473" s="183"/>
    </row>
    <row r="474" spans="9:19" s="3" customFormat="1" ht="12.75">
      <c r="I474" s="26"/>
      <c r="J474" s="182"/>
      <c r="K474" s="182"/>
      <c r="L474" s="182"/>
      <c r="M474" s="182"/>
      <c r="N474" s="182"/>
      <c r="O474" s="182"/>
      <c r="P474" s="182"/>
      <c r="Q474" s="182"/>
      <c r="S474" s="183"/>
    </row>
    <row r="475" spans="9:19" s="3" customFormat="1" ht="12.75">
      <c r="I475" s="26"/>
      <c r="J475" s="182"/>
      <c r="K475" s="182"/>
      <c r="L475" s="182"/>
      <c r="M475" s="182"/>
      <c r="N475" s="182"/>
      <c r="O475" s="182"/>
      <c r="P475" s="182"/>
      <c r="Q475" s="182"/>
      <c r="S475" s="183"/>
    </row>
    <row r="476" spans="9:19" s="3" customFormat="1" ht="12.75">
      <c r="I476" s="26"/>
      <c r="J476" s="182"/>
      <c r="K476" s="182"/>
      <c r="L476" s="182"/>
      <c r="M476" s="182"/>
      <c r="N476" s="182"/>
      <c r="O476" s="182"/>
      <c r="P476" s="182"/>
      <c r="Q476" s="182"/>
      <c r="S476" s="183"/>
    </row>
    <row r="477" spans="9:19" s="3" customFormat="1" ht="12.75">
      <c r="I477" s="26"/>
      <c r="J477" s="182"/>
      <c r="K477" s="182"/>
      <c r="L477" s="182"/>
      <c r="M477" s="182"/>
      <c r="N477" s="182"/>
      <c r="O477" s="182"/>
      <c r="P477" s="182"/>
      <c r="Q477" s="182"/>
      <c r="S477" s="183"/>
    </row>
    <row r="478" spans="9:19" s="3" customFormat="1" ht="12.75">
      <c r="I478" s="26"/>
      <c r="J478" s="182"/>
      <c r="K478" s="182"/>
      <c r="L478" s="182"/>
      <c r="M478" s="182"/>
      <c r="N478" s="182"/>
      <c r="O478" s="182"/>
      <c r="P478" s="182"/>
      <c r="Q478" s="182"/>
      <c r="S478" s="183"/>
    </row>
    <row r="479" spans="9:19" s="3" customFormat="1" ht="12.75">
      <c r="I479" s="26"/>
      <c r="J479" s="182"/>
      <c r="K479" s="182"/>
      <c r="L479" s="182"/>
      <c r="M479" s="182"/>
      <c r="N479" s="182"/>
      <c r="O479" s="182"/>
      <c r="P479" s="182"/>
      <c r="Q479" s="182"/>
      <c r="S479" s="183"/>
    </row>
    <row r="480" spans="9:19" s="3" customFormat="1" ht="12.75">
      <c r="I480" s="26"/>
      <c r="J480" s="182"/>
      <c r="K480" s="182"/>
      <c r="L480" s="182"/>
      <c r="M480" s="182"/>
      <c r="N480" s="182"/>
      <c r="O480" s="182"/>
      <c r="P480" s="182"/>
      <c r="Q480" s="182"/>
      <c r="S480" s="183"/>
    </row>
    <row r="481" spans="9:19" s="3" customFormat="1" ht="12.75">
      <c r="I481" s="26"/>
      <c r="J481" s="182"/>
      <c r="K481" s="182"/>
      <c r="L481" s="182"/>
      <c r="M481" s="182"/>
      <c r="N481" s="182"/>
      <c r="O481" s="182"/>
      <c r="P481" s="182"/>
      <c r="Q481" s="182"/>
      <c r="S481" s="183"/>
    </row>
    <row r="482" spans="9:19" s="3" customFormat="1" ht="12.75">
      <c r="I482" s="26"/>
      <c r="J482" s="182"/>
      <c r="K482" s="182"/>
      <c r="L482" s="182"/>
      <c r="M482" s="182"/>
      <c r="N482" s="182"/>
      <c r="O482" s="182"/>
      <c r="P482" s="182"/>
      <c r="Q482" s="182"/>
      <c r="S482" s="183"/>
    </row>
    <row r="483" spans="9:19" s="3" customFormat="1" ht="12.75">
      <c r="I483" s="26"/>
      <c r="J483" s="182"/>
      <c r="K483" s="182"/>
      <c r="L483" s="182"/>
      <c r="M483" s="182"/>
      <c r="N483" s="182"/>
      <c r="O483" s="182"/>
      <c r="P483" s="182"/>
      <c r="Q483" s="182"/>
      <c r="S483" s="183"/>
    </row>
    <row r="484" spans="9:19" s="3" customFormat="1" ht="12.75">
      <c r="I484" s="26"/>
      <c r="J484" s="182"/>
      <c r="K484" s="182"/>
      <c r="L484" s="182"/>
      <c r="M484" s="182"/>
      <c r="N484" s="182"/>
      <c r="O484" s="182"/>
      <c r="P484" s="182"/>
      <c r="Q484" s="182"/>
      <c r="S484" s="183"/>
    </row>
    <row r="485" spans="9:19" s="3" customFormat="1" ht="12.75">
      <c r="I485" s="26"/>
      <c r="J485" s="182"/>
      <c r="K485" s="182"/>
      <c r="L485" s="182"/>
      <c r="M485" s="182"/>
      <c r="N485" s="182"/>
      <c r="O485" s="182"/>
      <c r="P485" s="182"/>
      <c r="Q485" s="182"/>
      <c r="S485" s="183"/>
    </row>
    <row r="486" spans="9:19" s="3" customFormat="1" ht="12.75">
      <c r="I486" s="26"/>
      <c r="J486" s="182"/>
      <c r="K486" s="182"/>
      <c r="L486" s="182"/>
      <c r="M486" s="182"/>
      <c r="N486" s="182"/>
      <c r="O486" s="182"/>
      <c r="P486" s="182"/>
      <c r="Q486" s="182"/>
      <c r="S486" s="183"/>
    </row>
    <row r="487" spans="9:19" s="3" customFormat="1" ht="12.75">
      <c r="I487" s="26"/>
      <c r="J487" s="182"/>
      <c r="K487" s="182"/>
      <c r="L487" s="182"/>
      <c r="M487" s="182"/>
      <c r="N487" s="182"/>
      <c r="O487" s="182"/>
      <c r="P487" s="182"/>
      <c r="Q487" s="182"/>
      <c r="S487" s="183"/>
    </row>
    <row r="488" spans="9:19" s="3" customFormat="1" ht="12.75">
      <c r="I488" s="26"/>
      <c r="J488" s="182"/>
      <c r="K488" s="182"/>
      <c r="L488" s="182"/>
      <c r="M488" s="182"/>
      <c r="N488" s="182"/>
      <c r="O488" s="182"/>
      <c r="P488" s="182"/>
      <c r="Q488" s="182"/>
      <c r="S488" s="183"/>
    </row>
    <row r="489" spans="9:19" s="3" customFormat="1" ht="12.75">
      <c r="I489" s="26"/>
      <c r="J489" s="182"/>
      <c r="K489" s="182"/>
      <c r="L489" s="182"/>
      <c r="M489" s="182"/>
      <c r="N489" s="182"/>
      <c r="O489" s="182"/>
      <c r="P489" s="182"/>
      <c r="Q489" s="182"/>
      <c r="S489" s="183"/>
    </row>
    <row r="490" spans="9:19" s="3" customFormat="1" ht="12.75">
      <c r="I490" s="26"/>
      <c r="J490" s="182"/>
      <c r="K490" s="182"/>
      <c r="L490" s="182"/>
      <c r="M490" s="182"/>
      <c r="N490" s="182"/>
      <c r="O490" s="182"/>
      <c r="P490" s="182"/>
      <c r="Q490" s="182"/>
      <c r="S490" s="183"/>
    </row>
    <row r="491" spans="9:19" s="3" customFormat="1" ht="12.75">
      <c r="I491" s="26"/>
      <c r="J491" s="182"/>
      <c r="K491" s="182"/>
      <c r="L491" s="182"/>
      <c r="M491" s="182"/>
      <c r="N491" s="182"/>
      <c r="O491" s="182"/>
      <c r="P491" s="182"/>
      <c r="Q491" s="182"/>
      <c r="S491" s="183"/>
    </row>
    <row r="492" spans="9:19" s="3" customFormat="1" ht="12.75">
      <c r="I492" s="26"/>
      <c r="J492" s="182"/>
      <c r="K492" s="182"/>
      <c r="L492" s="182"/>
      <c r="M492" s="182"/>
      <c r="N492" s="182"/>
      <c r="O492" s="182"/>
      <c r="P492" s="182"/>
      <c r="Q492" s="182"/>
      <c r="S492" s="183"/>
    </row>
    <row r="493" spans="9:19" s="3" customFormat="1" ht="12.75">
      <c r="I493" s="26"/>
      <c r="J493" s="182"/>
      <c r="K493" s="182"/>
      <c r="L493" s="182"/>
      <c r="M493" s="182"/>
      <c r="N493" s="182"/>
      <c r="O493" s="182"/>
      <c r="P493" s="182"/>
      <c r="Q493" s="182"/>
      <c r="S493" s="183"/>
    </row>
    <row r="494" spans="9:19" s="3" customFormat="1" ht="12.75">
      <c r="I494" s="26"/>
      <c r="J494" s="182"/>
      <c r="K494" s="182"/>
      <c r="L494" s="182"/>
      <c r="M494" s="182"/>
      <c r="N494" s="182"/>
      <c r="O494" s="182"/>
      <c r="P494" s="182"/>
      <c r="Q494" s="182"/>
      <c r="S494" s="183"/>
    </row>
    <row r="495" spans="9:19" s="3" customFormat="1" ht="12.75">
      <c r="I495" s="26"/>
      <c r="J495" s="182"/>
      <c r="K495" s="182"/>
      <c r="L495" s="182"/>
      <c r="M495" s="182"/>
      <c r="N495" s="182"/>
      <c r="O495" s="182"/>
      <c r="P495" s="182"/>
      <c r="Q495" s="182"/>
      <c r="S495" s="183"/>
    </row>
    <row r="496" spans="9:19" s="3" customFormat="1" ht="12.75">
      <c r="I496" s="26"/>
      <c r="J496" s="182"/>
      <c r="K496" s="182"/>
      <c r="L496" s="182"/>
      <c r="M496" s="182"/>
      <c r="N496" s="182"/>
      <c r="O496" s="182"/>
      <c r="P496" s="182"/>
      <c r="Q496" s="182"/>
      <c r="S496" s="183"/>
    </row>
    <row r="497" spans="9:19" s="3" customFormat="1" ht="12.75">
      <c r="I497" s="26"/>
      <c r="J497" s="182"/>
      <c r="K497" s="182"/>
      <c r="L497" s="182"/>
      <c r="M497" s="182"/>
      <c r="N497" s="182"/>
      <c r="O497" s="182"/>
      <c r="P497" s="182"/>
      <c r="Q497" s="182"/>
      <c r="S497" s="183"/>
    </row>
    <row r="498" spans="9:19" s="3" customFormat="1" ht="12.75">
      <c r="I498" s="26"/>
      <c r="J498" s="182"/>
      <c r="K498" s="182"/>
      <c r="L498" s="182"/>
      <c r="M498" s="182"/>
      <c r="N498" s="182"/>
      <c r="O498" s="182"/>
      <c r="P498" s="182"/>
      <c r="Q498" s="182"/>
      <c r="S498" s="183"/>
    </row>
    <row r="499" spans="9:19" s="3" customFormat="1" ht="12.75">
      <c r="I499" s="26"/>
      <c r="J499" s="182"/>
      <c r="K499" s="182"/>
      <c r="L499" s="182"/>
      <c r="M499" s="182"/>
      <c r="N499" s="182"/>
      <c r="O499" s="182"/>
      <c r="P499" s="182"/>
      <c r="Q499" s="182"/>
      <c r="S499" s="183"/>
    </row>
    <row r="500" spans="9:19" s="3" customFormat="1" ht="12.75">
      <c r="I500" s="26"/>
      <c r="J500" s="182"/>
      <c r="K500" s="182"/>
      <c r="L500" s="182"/>
      <c r="M500" s="182"/>
      <c r="N500" s="182"/>
      <c r="O500" s="182"/>
      <c r="P500" s="182"/>
      <c r="Q500" s="182"/>
      <c r="S500" s="183"/>
    </row>
    <row r="501" spans="9:19" s="3" customFormat="1" ht="12.75">
      <c r="I501" s="26"/>
      <c r="J501" s="182"/>
      <c r="K501" s="182"/>
      <c r="L501" s="182"/>
      <c r="M501" s="182"/>
      <c r="N501" s="182"/>
      <c r="O501" s="182"/>
      <c r="P501" s="182"/>
      <c r="Q501" s="182"/>
      <c r="S501" s="183"/>
    </row>
    <row r="502" spans="9:19" s="3" customFormat="1" ht="12.75">
      <c r="I502" s="26"/>
      <c r="J502" s="182"/>
      <c r="K502" s="182"/>
      <c r="L502" s="182"/>
      <c r="M502" s="182"/>
      <c r="N502" s="182"/>
      <c r="O502" s="182"/>
      <c r="P502" s="182"/>
      <c r="Q502" s="182"/>
      <c r="S502" s="183"/>
    </row>
    <row r="503" spans="9:19" s="3" customFormat="1" ht="12.75">
      <c r="I503" s="26"/>
      <c r="J503" s="182"/>
      <c r="K503" s="182"/>
      <c r="L503" s="182"/>
      <c r="M503" s="182"/>
      <c r="N503" s="182"/>
      <c r="O503" s="182"/>
      <c r="P503" s="182"/>
      <c r="Q503" s="182"/>
      <c r="S503" s="183"/>
    </row>
    <row r="504" spans="9:19" s="3" customFormat="1" ht="12.75">
      <c r="I504" s="26"/>
      <c r="J504" s="182"/>
      <c r="K504" s="182"/>
      <c r="L504" s="182"/>
      <c r="M504" s="182"/>
      <c r="N504" s="182"/>
      <c r="O504" s="182"/>
      <c r="P504" s="182"/>
      <c r="Q504" s="182"/>
      <c r="S504" s="183"/>
    </row>
    <row r="505" spans="9:19" s="3" customFormat="1" ht="12.75">
      <c r="I505" s="26"/>
      <c r="J505" s="182"/>
      <c r="K505" s="182"/>
      <c r="L505" s="182"/>
      <c r="M505" s="182"/>
      <c r="N505" s="182"/>
      <c r="O505" s="182"/>
      <c r="P505" s="182"/>
      <c r="Q505" s="182"/>
      <c r="S505" s="183"/>
    </row>
    <row r="506" spans="9:19" s="3" customFormat="1" ht="12.75">
      <c r="I506" s="26"/>
      <c r="J506" s="182"/>
      <c r="K506" s="182"/>
      <c r="L506" s="182"/>
      <c r="M506" s="182"/>
      <c r="N506" s="182"/>
      <c r="O506" s="182"/>
      <c r="P506" s="182"/>
      <c r="Q506" s="182"/>
      <c r="S506" s="183"/>
    </row>
    <row r="507" spans="9:19" s="3" customFormat="1" ht="12.75">
      <c r="I507" s="26"/>
      <c r="J507" s="182"/>
      <c r="K507" s="182"/>
      <c r="L507" s="182"/>
      <c r="M507" s="182"/>
      <c r="N507" s="182"/>
      <c r="O507" s="182"/>
      <c r="P507" s="182"/>
      <c r="Q507" s="182"/>
      <c r="S507" s="183"/>
    </row>
    <row r="508" spans="9:19" s="3" customFormat="1" ht="12.75">
      <c r="I508" s="26"/>
      <c r="J508" s="182"/>
      <c r="K508" s="182"/>
      <c r="L508" s="182"/>
      <c r="M508" s="182"/>
      <c r="N508" s="182"/>
      <c r="O508" s="182"/>
      <c r="P508" s="182"/>
      <c r="Q508" s="182"/>
      <c r="S508" s="183"/>
    </row>
    <row r="509" spans="9:19" s="3" customFormat="1" ht="12.75">
      <c r="I509" s="26"/>
      <c r="J509" s="182"/>
      <c r="K509" s="182"/>
      <c r="L509" s="182"/>
      <c r="M509" s="182"/>
      <c r="N509" s="182"/>
      <c r="O509" s="182"/>
      <c r="P509" s="182"/>
      <c r="Q509" s="182"/>
      <c r="S509" s="183"/>
    </row>
    <row r="510" spans="9:19" s="3" customFormat="1" ht="12.75">
      <c r="I510" s="26"/>
      <c r="J510" s="182"/>
      <c r="K510" s="182"/>
      <c r="L510" s="182"/>
      <c r="M510" s="182"/>
      <c r="N510" s="182"/>
      <c r="O510" s="182"/>
      <c r="P510" s="182"/>
      <c r="Q510" s="182"/>
      <c r="S510" s="183"/>
    </row>
    <row r="511" spans="9:19" s="3" customFormat="1" ht="12.75">
      <c r="I511" s="26"/>
      <c r="J511" s="182"/>
      <c r="K511" s="182"/>
      <c r="L511" s="182"/>
      <c r="M511" s="182"/>
      <c r="N511" s="182"/>
      <c r="O511" s="182"/>
      <c r="P511" s="182"/>
      <c r="Q511" s="182"/>
      <c r="S511" s="183"/>
    </row>
    <row r="512" spans="9:19" s="3" customFormat="1" ht="12.75">
      <c r="I512" s="26"/>
      <c r="J512" s="182"/>
      <c r="K512" s="182"/>
      <c r="L512" s="182"/>
      <c r="M512" s="182"/>
      <c r="N512" s="182"/>
      <c r="O512" s="182"/>
      <c r="P512" s="182"/>
      <c r="Q512" s="182"/>
      <c r="S512" s="183"/>
    </row>
    <row r="513" spans="9:19" s="3" customFormat="1" ht="12.75">
      <c r="I513" s="26"/>
      <c r="J513" s="182"/>
      <c r="K513" s="182"/>
      <c r="L513" s="182"/>
      <c r="M513" s="182"/>
      <c r="N513" s="182"/>
      <c r="O513" s="182"/>
      <c r="P513" s="182"/>
      <c r="Q513" s="182"/>
      <c r="S513" s="183"/>
    </row>
    <row r="514" spans="9:19" s="3" customFormat="1" ht="12.75">
      <c r="I514" s="26"/>
      <c r="J514" s="182"/>
      <c r="K514" s="182"/>
      <c r="L514" s="182"/>
      <c r="M514" s="182"/>
      <c r="N514" s="182"/>
      <c r="O514" s="182"/>
      <c r="P514" s="182"/>
      <c r="Q514" s="182"/>
      <c r="S514" s="183"/>
    </row>
    <row r="515" spans="9:19" s="3" customFormat="1" ht="12.75">
      <c r="I515" s="26"/>
      <c r="J515" s="182"/>
      <c r="K515" s="182"/>
      <c r="L515" s="182"/>
      <c r="M515" s="182"/>
      <c r="N515" s="182"/>
      <c r="O515" s="182"/>
      <c r="P515" s="182"/>
      <c r="Q515" s="182"/>
      <c r="S515" s="183"/>
    </row>
    <row r="516" spans="9:19" s="3" customFormat="1" ht="12.75">
      <c r="I516" s="26"/>
      <c r="J516" s="182"/>
      <c r="K516" s="182"/>
      <c r="L516" s="182"/>
      <c r="M516" s="182"/>
      <c r="N516" s="182"/>
      <c r="O516" s="182"/>
      <c r="P516" s="182"/>
      <c r="Q516" s="182"/>
      <c r="S516" s="183"/>
    </row>
    <row r="517" spans="9:19" s="3" customFormat="1" ht="12.75">
      <c r="I517" s="26"/>
      <c r="J517" s="182"/>
      <c r="K517" s="182"/>
      <c r="L517" s="182"/>
      <c r="M517" s="182"/>
      <c r="N517" s="182"/>
      <c r="O517" s="182"/>
      <c r="P517" s="182"/>
      <c r="Q517" s="182"/>
      <c r="S517" s="183"/>
    </row>
    <row r="518" spans="9:19" s="3" customFormat="1" ht="12.75">
      <c r="I518" s="26"/>
      <c r="J518" s="182"/>
      <c r="K518" s="182"/>
      <c r="L518" s="182"/>
      <c r="M518" s="182"/>
      <c r="N518" s="182"/>
      <c r="O518" s="182"/>
      <c r="P518" s="182"/>
      <c r="Q518" s="182"/>
      <c r="S518" s="183"/>
    </row>
    <row r="519" spans="9:19" s="3" customFormat="1" ht="12.75">
      <c r="I519" s="26"/>
      <c r="J519" s="182"/>
      <c r="K519" s="182"/>
      <c r="L519" s="182"/>
      <c r="M519" s="182"/>
      <c r="N519" s="182"/>
      <c r="O519" s="182"/>
      <c r="P519" s="182"/>
      <c r="Q519" s="182"/>
      <c r="S519" s="183"/>
    </row>
    <row r="520" spans="9:19" s="3" customFormat="1" ht="12.75">
      <c r="I520" s="26"/>
      <c r="J520" s="182"/>
      <c r="K520" s="182"/>
      <c r="L520" s="182"/>
      <c r="M520" s="182"/>
      <c r="N520" s="182"/>
      <c r="O520" s="182"/>
      <c r="P520" s="182"/>
      <c r="Q520" s="182"/>
      <c r="S520" s="183"/>
    </row>
    <row r="521" spans="9:19" s="3" customFormat="1" ht="12.75">
      <c r="I521" s="26"/>
      <c r="J521" s="182"/>
      <c r="K521" s="182"/>
      <c r="L521" s="182"/>
      <c r="M521" s="182"/>
      <c r="N521" s="182"/>
      <c r="O521" s="182"/>
      <c r="P521" s="182"/>
      <c r="Q521" s="182"/>
      <c r="S521" s="183"/>
    </row>
    <row r="522" spans="9:19" s="3" customFormat="1" ht="12.75">
      <c r="I522" s="26"/>
      <c r="J522" s="182"/>
      <c r="K522" s="182"/>
      <c r="L522" s="182"/>
      <c r="M522" s="182"/>
      <c r="N522" s="182"/>
      <c r="O522" s="182"/>
      <c r="P522" s="182"/>
      <c r="Q522" s="182"/>
      <c r="S522" s="183"/>
    </row>
    <row r="523" spans="9:19" s="3" customFormat="1" ht="12.75">
      <c r="I523" s="26"/>
      <c r="J523" s="182"/>
      <c r="K523" s="182"/>
      <c r="L523" s="182"/>
      <c r="M523" s="182"/>
      <c r="N523" s="182"/>
      <c r="O523" s="182"/>
      <c r="P523" s="182"/>
      <c r="Q523" s="182"/>
      <c r="S523" s="183"/>
    </row>
    <row r="524" spans="9:19" s="3" customFormat="1" ht="12.75">
      <c r="I524" s="26"/>
      <c r="J524" s="182"/>
      <c r="K524" s="182"/>
      <c r="L524" s="182"/>
      <c r="M524" s="182"/>
      <c r="N524" s="182"/>
      <c r="O524" s="182"/>
      <c r="P524" s="182"/>
      <c r="Q524" s="182"/>
      <c r="S524" s="183"/>
    </row>
    <row r="525" spans="9:19" s="3" customFormat="1" ht="12.75">
      <c r="I525" s="26"/>
      <c r="J525" s="182"/>
      <c r="K525" s="182"/>
      <c r="L525" s="182"/>
      <c r="M525" s="182"/>
      <c r="N525" s="182"/>
      <c r="O525" s="182"/>
      <c r="P525" s="182"/>
      <c r="Q525" s="182"/>
      <c r="S525" s="183"/>
    </row>
    <row r="526" spans="9:19" s="3" customFormat="1" ht="12.75">
      <c r="I526" s="26"/>
      <c r="J526" s="182"/>
      <c r="K526" s="182"/>
      <c r="L526" s="182"/>
      <c r="M526" s="182"/>
      <c r="N526" s="182"/>
      <c r="O526" s="182"/>
      <c r="P526" s="182"/>
      <c r="Q526" s="182"/>
      <c r="S526" s="183"/>
    </row>
    <row r="527" spans="9:19" s="3" customFormat="1" ht="12.75">
      <c r="I527" s="26"/>
      <c r="J527" s="182"/>
      <c r="K527" s="182"/>
      <c r="L527" s="182"/>
      <c r="M527" s="182"/>
      <c r="N527" s="182"/>
      <c r="O527" s="182"/>
      <c r="P527" s="182"/>
      <c r="Q527" s="182"/>
      <c r="S527" s="183"/>
    </row>
    <row r="528" spans="9:19" s="3" customFormat="1" ht="12.75">
      <c r="I528" s="26"/>
      <c r="J528" s="182"/>
      <c r="K528" s="182"/>
      <c r="L528" s="182"/>
      <c r="M528" s="182"/>
      <c r="N528" s="182"/>
      <c r="O528" s="182"/>
      <c r="P528" s="182"/>
      <c r="Q528" s="182"/>
      <c r="S528" s="183"/>
    </row>
    <row r="529" spans="9:19" s="3" customFormat="1" ht="12.75">
      <c r="I529" s="26"/>
      <c r="J529" s="182"/>
      <c r="K529" s="182"/>
      <c r="L529" s="182"/>
      <c r="M529" s="182"/>
      <c r="N529" s="182"/>
      <c r="O529" s="182"/>
      <c r="P529" s="182"/>
      <c r="Q529" s="182"/>
      <c r="S529" s="183"/>
    </row>
    <row r="530" spans="9:19" s="3" customFormat="1" ht="12.75">
      <c r="I530" s="26"/>
      <c r="J530" s="182"/>
      <c r="K530" s="182"/>
      <c r="L530" s="182"/>
      <c r="M530" s="182"/>
      <c r="N530" s="182"/>
      <c r="O530" s="182"/>
      <c r="P530" s="182"/>
      <c r="Q530" s="182"/>
      <c r="S530" s="183"/>
    </row>
    <row r="531" spans="9:19" s="3" customFormat="1" ht="12.75">
      <c r="I531" s="26"/>
      <c r="J531" s="182"/>
      <c r="K531" s="182"/>
      <c r="L531" s="182"/>
      <c r="M531" s="182"/>
      <c r="N531" s="182"/>
      <c r="O531" s="182"/>
      <c r="P531" s="182"/>
      <c r="Q531" s="182"/>
      <c r="S531" s="183"/>
    </row>
    <row r="532" spans="9:19" s="3" customFormat="1" ht="12.75">
      <c r="I532" s="26"/>
      <c r="J532" s="182"/>
      <c r="K532" s="182"/>
      <c r="L532" s="182"/>
      <c r="M532" s="182"/>
      <c r="N532" s="182"/>
      <c r="O532" s="182"/>
      <c r="P532" s="182"/>
      <c r="Q532" s="182"/>
      <c r="S532" s="183"/>
    </row>
    <row r="533" spans="9:19" s="3" customFormat="1" ht="12.75">
      <c r="I533" s="26"/>
      <c r="J533" s="182"/>
      <c r="K533" s="182"/>
      <c r="L533" s="182"/>
      <c r="M533" s="182"/>
      <c r="N533" s="182"/>
      <c r="O533" s="182"/>
      <c r="P533" s="182"/>
      <c r="Q533" s="182"/>
      <c r="S533" s="183"/>
    </row>
    <row r="534" spans="9:19" s="3" customFormat="1" ht="12.75">
      <c r="I534" s="26"/>
      <c r="J534" s="182"/>
      <c r="K534" s="182"/>
      <c r="L534" s="182"/>
      <c r="M534" s="182"/>
      <c r="N534" s="182"/>
      <c r="O534" s="182"/>
      <c r="P534" s="182"/>
      <c r="Q534" s="182"/>
      <c r="S534" s="183"/>
    </row>
    <row r="535" spans="9:19" s="3" customFormat="1" ht="12.75">
      <c r="I535" s="26"/>
      <c r="J535" s="182"/>
      <c r="K535" s="182"/>
      <c r="L535" s="182"/>
      <c r="M535" s="182"/>
      <c r="N535" s="182"/>
      <c r="O535" s="182"/>
      <c r="P535" s="182"/>
      <c r="Q535" s="182"/>
      <c r="S535" s="183"/>
    </row>
    <row r="536" spans="9:19" s="3" customFormat="1" ht="12.75">
      <c r="I536" s="26"/>
      <c r="J536" s="182"/>
      <c r="K536" s="182"/>
      <c r="L536" s="182"/>
      <c r="M536" s="182"/>
      <c r="N536" s="182"/>
      <c r="O536" s="182"/>
      <c r="P536" s="182"/>
      <c r="Q536" s="182"/>
      <c r="S536" s="183"/>
    </row>
    <row r="537" spans="9:19" s="3" customFormat="1" ht="12.75">
      <c r="I537" s="26"/>
      <c r="J537" s="182"/>
      <c r="K537" s="182"/>
      <c r="L537" s="182"/>
      <c r="M537" s="182"/>
      <c r="N537" s="182"/>
      <c r="O537" s="182"/>
      <c r="P537" s="182"/>
      <c r="Q537" s="182"/>
      <c r="S537" s="183"/>
    </row>
    <row r="538" spans="9:19" s="3" customFormat="1" ht="12.75">
      <c r="I538" s="26"/>
      <c r="J538" s="182"/>
      <c r="K538" s="182"/>
      <c r="L538" s="182"/>
      <c r="M538" s="182"/>
      <c r="N538" s="182"/>
      <c r="O538" s="182"/>
      <c r="P538" s="182"/>
      <c r="Q538" s="182"/>
      <c r="S538" s="183"/>
    </row>
    <row r="539" spans="9:19" s="3" customFormat="1" ht="12.75">
      <c r="I539" s="26"/>
      <c r="J539" s="182"/>
      <c r="K539" s="182"/>
      <c r="L539" s="182"/>
      <c r="M539" s="182"/>
      <c r="N539" s="182"/>
      <c r="O539" s="182"/>
      <c r="P539" s="182"/>
      <c r="Q539" s="182"/>
      <c r="S539" s="183"/>
    </row>
    <row r="540" spans="9:19" s="3" customFormat="1" ht="12.75">
      <c r="I540" s="26"/>
      <c r="J540" s="182"/>
      <c r="K540" s="182"/>
      <c r="L540" s="182"/>
      <c r="M540" s="182"/>
      <c r="N540" s="182"/>
      <c r="O540" s="182"/>
      <c r="P540" s="182"/>
      <c r="Q540" s="182"/>
      <c r="S540" s="183"/>
    </row>
    <row r="541" spans="9:19" s="3" customFormat="1" ht="12.75">
      <c r="I541" s="26"/>
      <c r="J541" s="182"/>
      <c r="K541" s="182"/>
      <c r="L541" s="182"/>
      <c r="M541" s="182"/>
      <c r="N541" s="182"/>
      <c r="O541" s="182"/>
      <c r="P541" s="182"/>
      <c r="Q541" s="182"/>
      <c r="S541" s="183"/>
    </row>
    <row r="542" spans="9:19" s="3" customFormat="1" ht="12.75">
      <c r="I542" s="26"/>
      <c r="J542" s="182"/>
      <c r="K542" s="182"/>
      <c r="L542" s="182"/>
      <c r="M542" s="182"/>
      <c r="N542" s="182"/>
      <c r="O542" s="182"/>
      <c r="P542" s="182"/>
      <c r="Q542" s="182"/>
      <c r="S542" s="183"/>
    </row>
    <row r="543" spans="9:19" s="3" customFormat="1" ht="12.75">
      <c r="I543" s="26"/>
      <c r="J543" s="182"/>
      <c r="K543" s="182"/>
      <c r="L543" s="182"/>
      <c r="M543" s="182"/>
      <c r="N543" s="182"/>
      <c r="O543" s="182"/>
      <c r="P543" s="182"/>
      <c r="Q543" s="182"/>
      <c r="S543" s="183"/>
    </row>
    <row r="544" spans="9:19" s="3" customFormat="1" ht="12.75">
      <c r="I544" s="26"/>
      <c r="J544" s="182"/>
      <c r="K544" s="182"/>
      <c r="L544" s="182"/>
      <c r="M544" s="182"/>
      <c r="N544" s="182"/>
      <c r="O544" s="182"/>
      <c r="P544" s="182"/>
      <c r="Q544" s="182"/>
      <c r="S544" s="183"/>
    </row>
    <row r="545" spans="9:19" s="3" customFormat="1" ht="12.75">
      <c r="I545" s="26"/>
      <c r="J545" s="182"/>
      <c r="K545" s="182"/>
      <c r="L545" s="182"/>
      <c r="M545" s="182"/>
      <c r="N545" s="182"/>
      <c r="O545" s="182"/>
      <c r="P545" s="182"/>
      <c r="Q545" s="182"/>
      <c r="S545" s="183"/>
    </row>
    <row r="546" spans="9:19" s="3" customFormat="1" ht="12.75">
      <c r="I546" s="26"/>
      <c r="J546" s="182"/>
      <c r="K546" s="182"/>
      <c r="L546" s="182"/>
      <c r="M546" s="182"/>
      <c r="N546" s="182"/>
      <c r="O546" s="182"/>
      <c r="P546" s="182"/>
      <c r="Q546" s="182"/>
      <c r="S546" s="183"/>
    </row>
    <row r="547" spans="9:19" s="3" customFormat="1" ht="12.75">
      <c r="I547" s="26"/>
      <c r="J547" s="182"/>
      <c r="K547" s="182"/>
      <c r="L547" s="182"/>
      <c r="M547" s="182"/>
      <c r="N547" s="182"/>
      <c r="O547" s="182"/>
      <c r="P547" s="182"/>
      <c r="Q547" s="182"/>
      <c r="S547" s="183"/>
    </row>
    <row r="548" spans="9:19" s="3" customFormat="1" ht="12.75">
      <c r="I548" s="26"/>
      <c r="J548" s="182"/>
      <c r="K548" s="182"/>
      <c r="L548" s="182"/>
      <c r="M548" s="182"/>
      <c r="N548" s="182"/>
      <c r="O548" s="182"/>
      <c r="P548" s="182"/>
      <c r="Q548" s="182"/>
      <c r="S548" s="183"/>
    </row>
    <row r="549" spans="9:19" s="3" customFormat="1" ht="12.75">
      <c r="I549" s="26"/>
      <c r="J549" s="182"/>
      <c r="K549" s="182"/>
      <c r="L549" s="182"/>
      <c r="M549" s="182"/>
      <c r="N549" s="182"/>
      <c r="O549" s="182"/>
      <c r="P549" s="182"/>
      <c r="Q549" s="182"/>
      <c r="S549" s="183"/>
    </row>
    <row r="550" spans="9:19" s="3" customFormat="1" ht="12.75">
      <c r="I550" s="26"/>
      <c r="J550" s="182"/>
      <c r="K550" s="182"/>
      <c r="L550" s="182"/>
      <c r="M550" s="182"/>
      <c r="N550" s="182"/>
      <c r="O550" s="182"/>
      <c r="P550" s="182"/>
      <c r="Q550" s="182"/>
      <c r="S550" s="183"/>
    </row>
    <row r="551" spans="9:19" s="3" customFormat="1" ht="12.75">
      <c r="I551" s="26"/>
      <c r="J551" s="182"/>
      <c r="K551" s="182"/>
      <c r="L551" s="182"/>
      <c r="M551" s="182"/>
      <c r="N551" s="182"/>
      <c r="O551" s="182"/>
      <c r="P551" s="182"/>
      <c r="Q551" s="182"/>
      <c r="S551" s="183"/>
    </row>
    <row r="552" spans="9:19" s="3" customFormat="1" ht="12.75">
      <c r="I552" s="26"/>
      <c r="J552" s="182"/>
      <c r="K552" s="182"/>
      <c r="L552" s="182"/>
      <c r="M552" s="182"/>
      <c r="N552" s="182"/>
      <c r="O552" s="182"/>
      <c r="P552" s="182"/>
      <c r="Q552" s="182"/>
      <c r="S552" s="183"/>
    </row>
    <row r="553" spans="9:19" s="3" customFormat="1" ht="12.75">
      <c r="I553" s="26"/>
      <c r="J553" s="182"/>
      <c r="K553" s="182"/>
      <c r="L553" s="182"/>
      <c r="M553" s="182"/>
      <c r="N553" s="182"/>
      <c r="O553" s="182"/>
      <c r="P553" s="182"/>
      <c r="Q553" s="182"/>
      <c r="S553" s="183"/>
    </row>
    <row r="554" spans="9:19" s="3" customFormat="1" ht="12.75">
      <c r="I554" s="26"/>
      <c r="J554" s="182"/>
      <c r="K554" s="182"/>
      <c r="L554" s="182"/>
      <c r="M554" s="182"/>
      <c r="N554" s="182"/>
      <c r="O554" s="182"/>
      <c r="P554" s="182"/>
      <c r="Q554" s="182"/>
      <c r="S554" s="183"/>
    </row>
    <row r="555" spans="9:19" s="3" customFormat="1" ht="12.75">
      <c r="I555" s="26"/>
      <c r="J555" s="182"/>
      <c r="K555" s="182"/>
      <c r="L555" s="182"/>
      <c r="M555" s="182"/>
      <c r="N555" s="182"/>
      <c r="O555" s="182"/>
      <c r="P555" s="182"/>
      <c r="Q555" s="182"/>
      <c r="S555" s="183"/>
    </row>
    <row r="556" spans="9:19" s="3" customFormat="1" ht="12.75">
      <c r="I556" s="26"/>
      <c r="J556" s="182"/>
      <c r="K556" s="182"/>
      <c r="L556" s="182"/>
      <c r="M556" s="182"/>
      <c r="N556" s="182"/>
      <c r="O556" s="182"/>
      <c r="P556" s="182"/>
      <c r="Q556" s="182"/>
      <c r="S556" s="183"/>
    </row>
    <row r="557" spans="9:19" s="3" customFormat="1" ht="12.75">
      <c r="I557" s="26"/>
      <c r="J557" s="182"/>
      <c r="K557" s="182"/>
      <c r="L557" s="182"/>
      <c r="M557" s="182"/>
      <c r="N557" s="182"/>
      <c r="O557" s="182"/>
      <c r="P557" s="182"/>
      <c r="Q557" s="182"/>
      <c r="S557" s="183"/>
    </row>
    <row r="558" spans="9:19" s="3" customFormat="1" ht="12.75">
      <c r="I558" s="26"/>
      <c r="J558" s="182"/>
      <c r="K558" s="182"/>
      <c r="L558" s="182"/>
      <c r="M558" s="182"/>
      <c r="N558" s="182"/>
      <c r="O558" s="182"/>
      <c r="P558" s="182"/>
      <c r="Q558" s="182"/>
      <c r="S558" s="183"/>
    </row>
    <row r="559" spans="9:19" s="3" customFormat="1" ht="12.75">
      <c r="I559" s="26"/>
      <c r="J559" s="182"/>
      <c r="K559" s="182"/>
      <c r="L559" s="182"/>
      <c r="M559" s="182"/>
      <c r="N559" s="182"/>
      <c r="O559" s="182"/>
      <c r="P559" s="182"/>
      <c r="Q559" s="182"/>
      <c r="S559" s="183"/>
    </row>
    <row r="560" spans="9:19" s="3" customFormat="1" ht="12.75">
      <c r="I560" s="26"/>
      <c r="J560" s="182"/>
      <c r="K560" s="182"/>
      <c r="L560" s="182"/>
      <c r="M560" s="182"/>
      <c r="N560" s="182"/>
      <c r="O560" s="182"/>
      <c r="P560" s="182"/>
      <c r="Q560" s="182"/>
      <c r="S560" s="183"/>
    </row>
    <row r="561" spans="9:19" s="3" customFormat="1" ht="12.75">
      <c r="I561" s="26"/>
      <c r="J561" s="182"/>
      <c r="K561" s="182"/>
      <c r="L561" s="182"/>
      <c r="M561" s="182"/>
      <c r="N561" s="182"/>
      <c r="O561" s="182"/>
      <c r="P561" s="182"/>
      <c r="Q561" s="182"/>
      <c r="S561" s="183"/>
    </row>
    <row r="562" spans="9:19" s="3" customFormat="1" ht="12.75">
      <c r="I562" s="26"/>
      <c r="J562" s="182"/>
      <c r="K562" s="182"/>
      <c r="L562" s="182"/>
      <c r="M562" s="182"/>
      <c r="N562" s="182"/>
      <c r="O562" s="182"/>
      <c r="P562" s="182"/>
      <c r="Q562" s="182"/>
      <c r="S562" s="183"/>
    </row>
    <row r="563" spans="9:19" s="3" customFormat="1" ht="12.75">
      <c r="I563" s="26"/>
      <c r="J563" s="182"/>
      <c r="K563" s="182"/>
      <c r="L563" s="182"/>
      <c r="M563" s="182"/>
      <c r="N563" s="182"/>
      <c r="O563" s="182"/>
      <c r="P563" s="182"/>
      <c r="Q563" s="182"/>
      <c r="S563" s="183"/>
    </row>
    <row r="564" spans="9:19" s="3" customFormat="1" ht="12.75">
      <c r="I564" s="26"/>
      <c r="J564" s="182"/>
      <c r="K564" s="182"/>
      <c r="L564" s="182"/>
      <c r="M564" s="182"/>
      <c r="N564" s="182"/>
      <c r="O564" s="182"/>
      <c r="P564" s="182"/>
      <c r="Q564" s="182"/>
      <c r="S564" s="183"/>
    </row>
    <row r="565" spans="9:19" s="3" customFormat="1" ht="12.75">
      <c r="I565" s="26"/>
      <c r="J565" s="182"/>
      <c r="K565" s="182"/>
      <c r="L565" s="182"/>
      <c r="M565" s="182"/>
      <c r="N565" s="182"/>
      <c r="O565" s="182"/>
      <c r="P565" s="182"/>
      <c r="Q565" s="182"/>
      <c r="S565" s="183"/>
    </row>
    <row r="566" spans="9:19" s="3" customFormat="1" ht="12.75">
      <c r="I566" s="26"/>
      <c r="J566" s="182"/>
      <c r="K566" s="182"/>
      <c r="L566" s="182"/>
      <c r="M566" s="182"/>
      <c r="N566" s="182"/>
      <c r="O566" s="182"/>
      <c r="P566" s="182"/>
      <c r="Q566" s="182"/>
      <c r="S566" s="183"/>
    </row>
    <row r="567" spans="9:19" s="3" customFormat="1" ht="12.75">
      <c r="I567" s="26"/>
      <c r="J567" s="182"/>
      <c r="K567" s="182"/>
      <c r="L567" s="182"/>
      <c r="M567" s="182"/>
      <c r="N567" s="182"/>
      <c r="O567" s="182"/>
      <c r="P567" s="182"/>
      <c r="Q567" s="182"/>
      <c r="S567" s="183"/>
    </row>
    <row r="568" spans="9:19" s="3" customFormat="1" ht="12.75">
      <c r="I568" s="26"/>
      <c r="J568" s="182"/>
      <c r="K568" s="182"/>
      <c r="L568" s="182"/>
      <c r="M568" s="182"/>
      <c r="N568" s="182"/>
      <c r="O568" s="182"/>
      <c r="P568" s="182"/>
      <c r="Q568" s="182"/>
      <c r="S568" s="183"/>
    </row>
    <row r="569" spans="9:19" s="3" customFormat="1" ht="12.75">
      <c r="I569" s="26"/>
      <c r="J569" s="182"/>
      <c r="K569" s="182"/>
      <c r="L569" s="182"/>
      <c r="M569" s="182"/>
      <c r="N569" s="182"/>
      <c r="O569" s="182"/>
      <c r="P569" s="182"/>
      <c r="Q569" s="182"/>
      <c r="S569" s="183"/>
    </row>
    <row r="570" spans="9:19" s="3" customFormat="1" ht="12.75">
      <c r="I570" s="26"/>
      <c r="J570" s="182"/>
      <c r="K570" s="182"/>
      <c r="L570" s="182"/>
      <c r="M570" s="182"/>
      <c r="N570" s="182"/>
      <c r="O570" s="182"/>
      <c r="P570" s="182"/>
      <c r="Q570" s="182"/>
      <c r="S570" s="183"/>
    </row>
    <row r="571" spans="9:19" s="3" customFormat="1" ht="12.75">
      <c r="I571" s="26"/>
      <c r="J571" s="182"/>
      <c r="K571" s="182"/>
      <c r="L571" s="182"/>
      <c r="M571" s="182"/>
      <c r="N571" s="182"/>
      <c r="O571" s="182"/>
      <c r="P571" s="182"/>
      <c r="Q571" s="182"/>
      <c r="S571" s="183"/>
    </row>
    <row r="572" spans="9:19" s="3" customFormat="1" ht="12.75">
      <c r="I572" s="26"/>
      <c r="J572" s="182"/>
      <c r="K572" s="182"/>
      <c r="L572" s="182"/>
      <c r="M572" s="182"/>
      <c r="N572" s="182"/>
      <c r="O572" s="182"/>
      <c r="P572" s="182"/>
      <c r="Q572" s="182"/>
      <c r="S572" s="183"/>
    </row>
    <row r="573" spans="9:19" s="3" customFormat="1" ht="12.75">
      <c r="I573" s="26"/>
      <c r="J573" s="182"/>
      <c r="K573" s="182"/>
      <c r="L573" s="182"/>
      <c r="M573" s="182"/>
      <c r="N573" s="182"/>
      <c r="O573" s="182"/>
      <c r="P573" s="182"/>
      <c r="Q573" s="182"/>
      <c r="S573" s="183"/>
    </row>
    <row r="574" spans="9:19" s="3" customFormat="1" ht="12.75">
      <c r="I574" s="26"/>
      <c r="J574" s="182"/>
      <c r="K574" s="182"/>
      <c r="L574" s="182"/>
      <c r="M574" s="182"/>
      <c r="N574" s="182"/>
      <c r="O574" s="182"/>
      <c r="P574" s="182"/>
      <c r="Q574" s="182"/>
      <c r="S574" s="183"/>
    </row>
    <row r="575" spans="9:19" s="3" customFormat="1" ht="12.75">
      <c r="I575" s="26"/>
      <c r="J575" s="182"/>
      <c r="K575" s="182"/>
      <c r="L575" s="182"/>
      <c r="M575" s="182"/>
      <c r="N575" s="182"/>
      <c r="O575" s="182"/>
      <c r="P575" s="182"/>
      <c r="Q575" s="182"/>
      <c r="S575" s="183"/>
    </row>
    <row r="576" spans="9:19" s="3" customFormat="1" ht="12.75">
      <c r="I576" s="26"/>
      <c r="J576" s="182"/>
      <c r="K576" s="182"/>
      <c r="L576" s="182"/>
      <c r="M576" s="182"/>
      <c r="N576" s="182"/>
      <c r="O576" s="182"/>
      <c r="P576" s="182"/>
      <c r="Q576" s="182"/>
      <c r="S576" s="183"/>
    </row>
    <row r="577" spans="9:19" s="3" customFormat="1" ht="12.75">
      <c r="I577" s="26"/>
      <c r="J577" s="182"/>
      <c r="K577" s="182"/>
      <c r="L577" s="182"/>
      <c r="M577" s="182"/>
      <c r="N577" s="182"/>
      <c r="O577" s="182"/>
      <c r="P577" s="182"/>
      <c r="Q577" s="182"/>
      <c r="S577" s="183"/>
    </row>
    <row r="578" spans="9:19" s="3" customFormat="1" ht="12.75">
      <c r="I578" s="26"/>
      <c r="J578" s="182"/>
      <c r="K578" s="182"/>
      <c r="L578" s="182"/>
      <c r="M578" s="182"/>
      <c r="N578" s="182"/>
      <c r="O578" s="182"/>
      <c r="P578" s="182"/>
      <c r="Q578" s="182"/>
      <c r="S578" s="183"/>
    </row>
    <row r="579" spans="9:19" s="3" customFormat="1" ht="12.75">
      <c r="I579" s="26"/>
      <c r="J579" s="182"/>
      <c r="K579" s="182"/>
      <c r="L579" s="182"/>
      <c r="M579" s="182"/>
      <c r="N579" s="182"/>
      <c r="O579" s="182"/>
      <c r="P579" s="182"/>
      <c r="Q579" s="182"/>
      <c r="S579" s="183"/>
    </row>
    <row r="580" spans="9:19" s="3" customFormat="1" ht="12.75">
      <c r="I580" s="26"/>
      <c r="J580" s="182"/>
      <c r="K580" s="182"/>
      <c r="L580" s="182"/>
      <c r="M580" s="182"/>
      <c r="N580" s="182"/>
      <c r="O580" s="182"/>
      <c r="P580" s="182"/>
      <c r="Q580" s="182"/>
      <c r="S580" s="183"/>
    </row>
    <row r="581" spans="9:19" s="3" customFormat="1" ht="12.75">
      <c r="I581" s="26"/>
      <c r="J581" s="182"/>
      <c r="K581" s="182"/>
      <c r="L581" s="182"/>
      <c r="M581" s="182"/>
      <c r="N581" s="182"/>
      <c r="O581" s="182"/>
      <c r="P581" s="182"/>
      <c r="Q581" s="182"/>
      <c r="S581" s="183"/>
    </row>
    <row r="582" spans="9:19" s="3" customFormat="1" ht="12.75">
      <c r="I582" s="26"/>
      <c r="J582" s="182"/>
      <c r="K582" s="182"/>
      <c r="L582" s="182"/>
      <c r="M582" s="182"/>
      <c r="N582" s="182"/>
      <c r="O582" s="182"/>
      <c r="P582" s="182"/>
      <c r="Q582" s="182"/>
      <c r="S582" s="183"/>
    </row>
    <row r="583" spans="9:19" s="3" customFormat="1" ht="12.75">
      <c r="I583" s="26"/>
      <c r="J583" s="182"/>
      <c r="K583" s="182"/>
      <c r="L583" s="182"/>
      <c r="M583" s="182"/>
      <c r="N583" s="182"/>
      <c r="O583" s="182"/>
      <c r="P583" s="182"/>
      <c r="Q583" s="182"/>
      <c r="S583" s="183"/>
    </row>
    <row r="584" spans="9:19" s="3" customFormat="1" ht="12.75">
      <c r="I584" s="26"/>
      <c r="J584" s="182"/>
      <c r="K584" s="182"/>
      <c r="L584" s="182"/>
      <c r="M584" s="182"/>
      <c r="N584" s="182"/>
      <c r="O584" s="182"/>
      <c r="P584" s="182"/>
      <c r="Q584" s="182"/>
      <c r="S584" s="183"/>
    </row>
    <row r="585" spans="9:19" s="3" customFormat="1" ht="12.75">
      <c r="I585" s="26"/>
      <c r="J585" s="182"/>
      <c r="K585" s="182"/>
      <c r="L585" s="182"/>
      <c r="M585" s="182"/>
      <c r="N585" s="182"/>
      <c r="O585" s="182"/>
      <c r="P585" s="182"/>
      <c r="Q585" s="182"/>
      <c r="S585" s="183"/>
    </row>
    <row r="586" spans="9:19" s="3" customFormat="1" ht="12.75">
      <c r="I586" s="26"/>
      <c r="J586" s="182"/>
      <c r="K586" s="182"/>
      <c r="L586" s="182"/>
      <c r="M586" s="182"/>
      <c r="N586" s="182"/>
      <c r="O586" s="182"/>
      <c r="P586" s="182"/>
      <c r="Q586" s="182"/>
      <c r="S586" s="183"/>
    </row>
    <row r="587" spans="9:19" s="3" customFormat="1" ht="12.75">
      <c r="I587" s="26"/>
      <c r="J587" s="182"/>
      <c r="K587" s="182"/>
      <c r="L587" s="182"/>
      <c r="M587" s="182"/>
      <c r="N587" s="182"/>
      <c r="O587" s="182"/>
      <c r="P587" s="182"/>
      <c r="Q587" s="182"/>
      <c r="S587" s="183"/>
    </row>
    <row r="588" spans="9:19" s="3" customFormat="1" ht="12.75">
      <c r="I588" s="26"/>
      <c r="J588" s="182"/>
      <c r="K588" s="182"/>
      <c r="L588" s="182"/>
      <c r="M588" s="182"/>
      <c r="N588" s="182"/>
      <c r="O588" s="182"/>
      <c r="P588" s="182"/>
      <c r="Q588" s="182"/>
      <c r="S588" s="183"/>
    </row>
    <row r="589" spans="9:19" s="3" customFormat="1" ht="12.75">
      <c r="I589" s="26"/>
      <c r="J589" s="182"/>
      <c r="K589" s="182"/>
      <c r="L589" s="182"/>
      <c r="M589" s="182"/>
      <c r="N589" s="182"/>
      <c r="O589" s="182"/>
      <c r="P589" s="182"/>
      <c r="Q589" s="182"/>
      <c r="S589" s="183"/>
    </row>
    <row r="590" spans="9:19" s="3" customFormat="1" ht="12.75">
      <c r="I590" s="26"/>
      <c r="J590" s="182"/>
      <c r="K590" s="182"/>
      <c r="L590" s="182"/>
      <c r="M590" s="182"/>
      <c r="N590" s="182"/>
      <c r="O590" s="182"/>
      <c r="P590" s="182"/>
      <c r="Q590" s="182"/>
      <c r="S590" s="183"/>
    </row>
    <row r="591" spans="9:19" s="3" customFormat="1" ht="12.75">
      <c r="I591" s="26"/>
      <c r="J591" s="182"/>
      <c r="K591" s="182"/>
      <c r="L591" s="182"/>
      <c r="M591" s="182"/>
      <c r="N591" s="182"/>
      <c r="O591" s="182"/>
      <c r="P591" s="182"/>
      <c r="Q591" s="182"/>
      <c r="S591" s="183"/>
    </row>
    <row r="592" spans="9:19" s="3" customFormat="1" ht="12.75">
      <c r="I592" s="26"/>
      <c r="J592" s="182"/>
      <c r="K592" s="182"/>
      <c r="L592" s="182"/>
      <c r="M592" s="182"/>
      <c r="N592" s="182"/>
      <c r="O592" s="182"/>
      <c r="P592" s="182"/>
      <c r="Q592" s="182"/>
      <c r="S592" s="183"/>
    </row>
    <row r="593" spans="9:19" s="3" customFormat="1" ht="12.75">
      <c r="I593" s="26"/>
      <c r="J593" s="182"/>
      <c r="K593" s="182"/>
      <c r="L593" s="182"/>
      <c r="M593" s="182"/>
      <c r="N593" s="182"/>
      <c r="O593" s="182"/>
      <c r="P593" s="182"/>
      <c r="Q593" s="182"/>
      <c r="S593" s="183"/>
    </row>
    <row r="594" spans="9:19" s="3" customFormat="1" ht="12.75">
      <c r="I594" s="26"/>
      <c r="J594" s="182"/>
      <c r="K594" s="182"/>
      <c r="L594" s="182"/>
      <c r="M594" s="182"/>
      <c r="N594" s="182"/>
      <c r="O594" s="182"/>
      <c r="P594" s="182"/>
      <c r="Q594" s="182"/>
      <c r="S594" s="183"/>
    </row>
    <row r="595" spans="9:19" s="3" customFormat="1" ht="12.75">
      <c r="I595" s="26"/>
      <c r="J595" s="182"/>
      <c r="K595" s="182"/>
      <c r="L595" s="182"/>
      <c r="M595" s="182"/>
      <c r="N595" s="182"/>
      <c r="O595" s="182"/>
      <c r="P595" s="182"/>
      <c r="Q595" s="182"/>
      <c r="S595" s="183"/>
    </row>
    <row r="596" spans="9:19" s="3" customFormat="1" ht="12.75">
      <c r="I596" s="26"/>
      <c r="J596" s="182"/>
      <c r="K596" s="182"/>
      <c r="L596" s="182"/>
      <c r="M596" s="182"/>
      <c r="N596" s="182"/>
      <c r="O596" s="182"/>
      <c r="P596" s="182"/>
      <c r="Q596" s="182"/>
      <c r="S596" s="183"/>
    </row>
    <row r="597" spans="9:19" s="3" customFormat="1" ht="12.75">
      <c r="I597" s="26"/>
      <c r="J597" s="182"/>
      <c r="K597" s="182"/>
      <c r="L597" s="182"/>
      <c r="M597" s="182"/>
      <c r="N597" s="182"/>
      <c r="O597" s="182"/>
      <c r="P597" s="182"/>
      <c r="Q597" s="182"/>
      <c r="S597" s="183"/>
    </row>
    <row r="598" spans="9:19" s="3" customFormat="1" ht="12.75">
      <c r="I598" s="26"/>
      <c r="J598" s="182"/>
      <c r="K598" s="182"/>
      <c r="L598" s="182"/>
      <c r="M598" s="182"/>
      <c r="N598" s="182"/>
      <c r="O598" s="182"/>
      <c r="P598" s="182"/>
      <c r="Q598" s="182"/>
      <c r="S598" s="183"/>
    </row>
    <row r="599" spans="9:19" s="3" customFormat="1" ht="12.75">
      <c r="I599" s="26"/>
      <c r="J599" s="182"/>
      <c r="K599" s="182"/>
      <c r="L599" s="182"/>
      <c r="M599" s="182"/>
      <c r="N599" s="182"/>
      <c r="O599" s="182"/>
      <c r="P599" s="182"/>
      <c r="Q599" s="182"/>
      <c r="S599" s="183"/>
    </row>
    <row r="600" spans="9:19" s="3" customFormat="1" ht="12.75">
      <c r="I600" s="26"/>
      <c r="J600" s="182"/>
      <c r="K600" s="182"/>
      <c r="L600" s="182"/>
      <c r="M600" s="182"/>
      <c r="N600" s="182"/>
      <c r="O600" s="182"/>
      <c r="P600" s="182"/>
      <c r="Q600" s="182"/>
      <c r="S600" s="183"/>
    </row>
    <row r="601" spans="9:19" s="3" customFormat="1" ht="12.75">
      <c r="I601" s="26"/>
      <c r="J601" s="182"/>
      <c r="K601" s="182"/>
      <c r="L601" s="182"/>
      <c r="M601" s="182"/>
      <c r="N601" s="182"/>
      <c r="O601" s="182"/>
      <c r="P601" s="182"/>
      <c r="Q601" s="182"/>
      <c r="S601" s="183"/>
    </row>
    <row r="602" spans="9:19" s="3" customFormat="1" ht="12.75">
      <c r="I602" s="26"/>
      <c r="J602" s="182"/>
      <c r="K602" s="182"/>
      <c r="L602" s="182"/>
      <c r="M602" s="182"/>
      <c r="N602" s="182"/>
      <c r="O602" s="182"/>
      <c r="P602" s="182"/>
      <c r="Q602" s="182"/>
      <c r="S602" s="183"/>
    </row>
    <row r="603" spans="9:19" s="3" customFormat="1" ht="12.75">
      <c r="I603" s="26"/>
      <c r="J603" s="182"/>
      <c r="K603" s="182"/>
      <c r="L603" s="182"/>
      <c r="M603" s="182"/>
      <c r="N603" s="182"/>
      <c r="O603" s="182"/>
      <c r="P603" s="182"/>
      <c r="Q603" s="182"/>
      <c r="S603" s="183"/>
    </row>
    <row r="604" spans="9:19" s="3" customFormat="1" ht="12.75">
      <c r="I604" s="26"/>
      <c r="J604" s="182"/>
      <c r="K604" s="182"/>
      <c r="L604" s="182"/>
      <c r="M604" s="182"/>
      <c r="N604" s="182"/>
      <c r="O604" s="182"/>
      <c r="P604" s="182"/>
      <c r="Q604" s="182"/>
      <c r="S604" s="183"/>
    </row>
    <row r="605" spans="9:19" s="3" customFormat="1" ht="12.75">
      <c r="I605" s="26"/>
      <c r="J605" s="182"/>
      <c r="K605" s="182"/>
      <c r="L605" s="182"/>
      <c r="M605" s="182"/>
      <c r="N605" s="182"/>
      <c r="O605" s="182"/>
      <c r="P605" s="182"/>
      <c r="Q605" s="182"/>
      <c r="S605" s="183"/>
    </row>
    <row r="606" spans="9:19" s="3" customFormat="1" ht="12.75">
      <c r="I606" s="26"/>
      <c r="J606" s="182"/>
      <c r="K606" s="182"/>
      <c r="L606" s="182"/>
      <c r="M606" s="182"/>
      <c r="N606" s="182"/>
      <c r="O606" s="182"/>
      <c r="P606" s="182"/>
      <c r="Q606" s="182"/>
      <c r="S606" s="183"/>
    </row>
    <row r="607" spans="9:19" s="3" customFormat="1" ht="12.75">
      <c r="I607" s="26"/>
      <c r="J607" s="182"/>
      <c r="K607" s="182"/>
      <c r="L607" s="182"/>
      <c r="M607" s="182"/>
      <c r="N607" s="182"/>
      <c r="O607" s="182"/>
      <c r="P607" s="182"/>
      <c r="Q607" s="182"/>
      <c r="S607" s="183"/>
    </row>
    <row r="608" spans="9:19" s="3" customFormat="1" ht="12.75">
      <c r="I608" s="26"/>
      <c r="J608" s="182"/>
      <c r="K608" s="182"/>
      <c r="L608" s="182"/>
      <c r="M608" s="182"/>
      <c r="N608" s="182"/>
      <c r="O608" s="182"/>
      <c r="P608" s="182"/>
      <c r="Q608" s="182"/>
      <c r="S608" s="183"/>
    </row>
    <row r="609" spans="9:19" s="3" customFormat="1" ht="12.75">
      <c r="I609" s="26"/>
      <c r="J609" s="182"/>
      <c r="K609" s="182"/>
      <c r="L609" s="182"/>
      <c r="M609" s="182"/>
      <c r="N609" s="182"/>
      <c r="O609" s="182"/>
      <c r="P609" s="182"/>
      <c r="Q609" s="182"/>
      <c r="S609" s="183"/>
    </row>
    <row r="610" spans="9:19" s="3" customFormat="1" ht="12.75">
      <c r="I610" s="26"/>
      <c r="J610" s="182"/>
      <c r="K610" s="182"/>
      <c r="L610" s="182"/>
      <c r="M610" s="182"/>
      <c r="N610" s="182"/>
      <c r="O610" s="182"/>
      <c r="P610" s="182"/>
      <c r="Q610" s="182"/>
      <c r="S610" s="183"/>
    </row>
    <row r="611" spans="9:19" s="3" customFormat="1" ht="12.75">
      <c r="I611" s="26"/>
      <c r="J611" s="182"/>
      <c r="K611" s="182"/>
      <c r="L611" s="182"/>
      <c r="M611" s="182"/>
      <c r="N611" s="182"/>
      <c r="O611" s="182"/>
      <c r="P611" s="182"/>
      <c r="Q611" s="182"/>
      <c r="S611" s="183"/>
    </row>
    <row r="612" spans="9:19" s="3" customFormat="1" ht="12.75">
      <c r="I612" s="26"/>
      <c r="J612" s="182"/>
      <c r="K612" s="182"/>
      <c r="L612" s="182"/>
      <c r="M612" s="182"/>
      <c r="N612" s="182"/>
      <c r="O612" s="182"/>
      <c r="P612" s="182"/>
      <c r="Q612" s="182"/>
      <c r="S612" s="183"/>
    </row>
    <row r="613" spans="9:19" s="3" customFormat="1" ht="12.75">
      <c r="I613" s="26"/>
      <c r="J613" s="182"/>
      <c r="K613" s="182"/>
      <c r="L613" s="182"/>
      <c r="M613" s="182"/>
      <c r="N613" s="182"/>
      <c r="O613" s="182"/>
      <c r="P613" s="182"/>
      <c r="Q613" s="182"/>
      <c r="S613" s="183"/>
    </row>
    <row r="614" spans="9:19" s="3" customFormat="1" ht="12.75">
      <c r="I614" s="26"/>
      <c r="J614" s="182"/>
      <c r="K614" s="182"/>
      <c r="L614" s="182"/>
      <c r="M614" s="182"/>
      <c r="N614" s="182"/>
      <c r="O614" s="182"/>
      <c r="P614" s="182"/>
      <c r="Q614" s="182"/>
      <c r="S614" s="183"/>
    </row>
    <row r="615" spans="9:19" s="3" customFormat="1" ht="12.75">
      <c r="I615" s="26"/>
      <c r="J615" s="182"/>
      <c r="K615" s="182"/>
      <c r="L615" s="182"/>
      <c r="M615" s="182"/>
      <c r="N615" s="182"/>
      <c r="O615" s="182"/>
      <c r="P615" s="182"/>
      <c r="Q615" s="182"/>
      <c r="S615" s="183"/>
    </row>
    <row r="616" spans="9:19" s="3" customFormat="1" ht="12.75">
      <c r="I616" s="26"/>
      <c r="J616" s="182"/>
      <c r="K616" s="182"/>
      <c r="L616" s="182"/>
      <c r="M616" s="182"/>
      <c r="N616" s="182"/>
      <c r="O616" s="182"/>
      <c r="P616" s="182"/>
      <c r="Q616" s="182"/>
      <c r="S616" s="183"/>
    </row>
    <row r="617" spans="9:19" s="3" customFormat="1" ht="12.75">
      <c r="I617" s="26"/>
      <c r="J617" s="182"/>
      <c r="K617" s="182"/>
      <c r="L617" s="182"/>
      <c r="M617" s="182"/>
      <c r="N617" s="182"/>
      <c r="O617" s="182"/>
      <c r="P617" s="182"/>
      <c r="Q617" s="182"/>
      <c r="S617" s="183"/>
    </row>
    <row r="618" spans="9:19" s="3" customFormat="1" ht="12.75">
      <c r="I618" s="26"/>
      <c r="J618" s="182"/>
      <c r="K618" s="182"/>
      <c r="L618" s="182"/>
      <c r="M618" s="182"/>
      <c r="N618" s="182"/>
      <c r="O618" s="182"/>
      <c r="P618" s="182"/>
      <c r="Q618" s="182"/>
      <c r="S618" s="183"/>
    </row>
    <row r="619" spans="9:19" s="3" customFormat="1" ht="12.75">
      <c r="I619" s="26"/>
      <c r="J619" s="182"/>
      <c r="K619" s="182"/>
      <c r="L619" s="182"/>
      <c r="M619" s="182"/>
      <c r="N619" s="182"/>
      <c r="O619" s="182"/>
      <c r="P619" s="182"/>
      <c r="Q619" s="182"/>
      <c r="S619" s="183"/>
    </row>
    <row r="620" spans="9:19" s="3" customFormat="1" ht="12.75">
      <c r="I620" s="26"/>
      <c r="J620" s="182"/>
      <c r="K620" s="182"/>
      <c r="L620" s="182"/>
      <c r="M620" s="182"/>
      <c r="N620" s="182"/>
      <c r="O620" s="182"/>
      <c r="P620" s="182"/>
      <c r="Q620" s="182"/>
      <c r="S620" s="183"/>
    </row>
    <row r="621" spans="9:19" s="3" customFormat="1" ht="12.75">
      <c r="I621" s="26"/>
      <c r="J621" s="182"/>
      <c r="K621" s="182"/>
      <c r="L621" s="182"/>
      <c r="M621" s="182"/>
      <c r="N621" s="182"/>
      <c r="O621" s="182"/>
      <c r="P621" s="182"/>
      <c r="Q621" s="182"/>
      <c r="S621" s="183"/>
    </row>
    <row r="622" spans="9:19" s="3" customFormat="1" ht="12.75">
      <c r="I622" s="26"/>
      <c r="J622" s="182"/>
      <c r="K622" s="182"/>
      <c r="L622" s="182"/>
      <c r="M622" s="182"/>
      <c r="N622" s="182"/>
      <c r="O622" s="182"/>
      <c r="P622" s="182"/>
      <c r="Q622" s="182"/>
      <c r="S622" s="183"/>
    </row>
    <row r="623" spans="9:19" s="3" customFormat="1" ht="12.75">
      <c r="I623" s="26"/>
      <c r="J623" s="182"/>
      <c r="K623" s="182"/>
      <c r="L623" s="182"/>
      <c r="M623" s="182"/>
      <c r="N623" s="182"/>
      <c r="O623" s="182"/>
      <c r="P623" s="182"/>
      <c r="Q623" s="182"/>
      <c r="S623" s="183"/>
    </row>
    <row r="624" spans="9:19" s="3" customFormat="1" ht="12.75">
      <c r="I624" s="26"/>
      <c r="J624" s="182"/>
      <c r="K624" s="182"/>
      <c r="L624" s="182"/>
      <c r="M624" s="182"/>
      <c r="N624" s="182"/>
      <c r="O624" s="182"/>
      <c r="P624" s="182"/>
      <c r="Q624" s="182"/>
      <c r="S624" s="183"/>
    </row>
    <row r="625" spans="9:19" s="3" customFormat="1" ht="12.75">
      <c r="I625" s="26"/>
      <c r="J625" s="182"/>
      <c r="K625" s="182"/>
      <c r="L625" s="182"/>
      <c r="M625" s="182"/>
      <c r="N625" s="182"/>
      <c r="O625" s="182"/>
      <c r="P625" s="182"/>
      <c r="Q625" s="182"/>
      <c r="S625" s="183"/>
    </row>
    <row r="626" spans="9:19" s="3" customFormat="1" ht="12.75">
      <c r="I626" s="26"/>
      <c r="J626" s="182"/>
      <c r="K626" s="182"/>
      <c r="L626" s="182"/>
      <c r="M626" s="182"/>
      <c r="N626" s="182"/>
      <c r="O626" s="182"/>
      <c r="P626" s="182"/>
      <c r="Q626" s="182"/>
      <c r="S626" s="183"/>
    </row>
    <row r="627" spans="9:19" s="3" customFormat="1" ht="12.75">
      <c r="I627" s="26"/>
      <c r="J627" s="182"/>
      <c r="K627" s="182"/>
      <c r="L627" s="182"/>
      <c r="M627" s="182"/>
      <c r="N627" s="182"/>
      <c r="O627" s="182"/>
      <c r="P627" s="182"/>
      <c r="Q627" s="182"/>
      <c r="S627" s="183"/>
    </row>
    <row r="628" spans="9:19" s="3" customFormat="1" ht="12.75">
      <c r="I628" s="26"/>
      <c r="J628" s="182"/>
      <c r="K628" s="182"/>
      <c r="L628" s="182"/>
      <c r="M628" s="182"/>
      <c r="N628" s="182"/>
      <c r="O628" s="182"/>
      <c r="P628" s="182"/>
      <c r="Q628" s="182"/>
      <c r="S628" s="183"/>
    </row>
    <row r="629" spans="9:19" s="3" customFormat="1" ht="12.75">
      <c r="I629" s="26"/>
      <c r="J629" s="182"/>
      <c r="K629" s="182"/>
      <c r="L629" s="182"/>
      <c r="M629" s="182"/>
      <c r="N629" s="182"/>
      <c r="O629" s="182"/>
      <c r="P629" s="182"/>
      <c r="Q629" s="182"/>
      <c r="S629" s="183"/>
    </row>
    <row r="630" spans="9:19" s="3" customFormat="1" ht="12.75">
      <c r="I630" s="26"/>
      <c r="J630" s="182"/>
      <c r="K630" s="182"/>
      <c r="L630" s="182"/>
      <c r="M630" s="182"/>
      <c r="N630" s="182"/>
      <c r="O630" s="182"/>
      <c r="P630" s="182"/>
      <c r="Q630" s="182"/>
      <c r="S630" s="183"/>
    </row>
    <row r="631" spans="9:19" s="3" customFormat="1" ht="12.75">
      <c r="I631" s="26"/>
      <c r="J631" s="182"/>
      <c r="K631" s="182"/>
      <c r="L631" s="182"/>
      <c r="M631" s="182"/>
      <c r="N631" s="182"/>
      <c r="O631" s="182"/>
      <c r="P631" s="182"/>
      <c r="Q631" s="182"/>
      <c r="S631" s="183"/>
    </row>
    <row r="632" spans="9:19" s="3" customFormat="1" ht="12.75">
      <c r="I632" s="26"/>
      <c r="J632" s="182"/>
      <c r="K632" s="182"/>
      <c r="L632" s="182"/>
      <c r="M632" s="182"/>
      <c r="N632" s="182"/>
      <c r="O632" s="182"/>
      <c r="P632" s="182"/>
      <c r="Q632" s="182"/>
      <c r="S632" s="183"/>
    </row>
    <row r="633" spans="9:19" s="3" customFormat="1" ht="12.75">
      <c r="I633" s="26"/>
      <c r="J633" s="182"/>
      <c r="K633" s="182"/>
      <c r="L633" s="182"/>
      <c r="M633" s="182"/>
      <c r="N633" s="182"/>
      <c r="O633" s="182"/>
      <c r="P633" s="182"/>
      <c r="Q633" s="182"/>
      <c r="S633" s="183"/>
    </row>
    <row r="634" spans="9:19" s="3" customFormat="1" ht="12.75">
      <c r="I634" s="26"/>
      <c r="J634" s="182"/>
      <c r="K634" s="182"/>
      <c r="L634" s="182"/>
      <c r="M634" s="182"/>
      <c r="N634" s="182"/>
      <c r="O634" s="182"/>
      <c r="P634" s="182"/>
      <c r="Q634" s="182"/>
      <c r="S634" s="183"/>
    </row>
    <row r="635" spans="9:19" s="3" customFormat="1" ht="12.75">
      <c r="I635" s="26"/>
      <c r="J635" s="182"/>
      <c r="K635" s="182"/>
      <c r="L635" s="182"/>
      <c r="M635" s="182"/>
      <c r="N635" s="182"/>
      <c r="O635" s="182"/>
      <c r="P635" s="182"/>
      <c r="Q635" s="182"/>
      <c r="S635" s="183"/>
    </row>
    <row r="636" spans="9:19" s="3" customFormat="1" ht="12.75">
      <c r="I636" s="26"/>
      <c r="J636" s="182"/>
      <c r="K636" s="182"/>
      <c r="L636" s="182"/>
      <c r="M636" s="182"/>
      <c r="N636" s="182"/>
      <c r="O636" s="182"/>
      <c r="P636" s="182"/>
      <c r="Q636" s="182"/>
      <c r="S636" s="183"/>
    </row>
    <row r="637" spans="9:19" s="3" customFormat="1" ht="12.75">
      <c r="I637" s="26"/>
      <c r="J637" s="182"/>
      <c r="K637" s="182"/>
      <c r="L637" s="182"/>
      <c r="M637" s="182"/>
      <c r="N637" s="182"/>
      <c r="O637" s="182"/>
      <c r="P637" s="182"/>
      <c r="Q637" s="182"/>
      <c r="S637" s="183"/>
    </row>
    <row r="638" spans="9:19" s="3" customFormat="1" ht="12.75">
      <c r="I638" s="26"/>
      <c r="J638" s="182"/>
      <c r="K638" s="182"/>
      <c r="L638" s="182"/>
      <c r="M638" s="182"/>
      <c r="N638" s="182"/>
      <c r="O638" s="182"/>
      <c r="P638" s="182"/>
      <c r="Q638" s="182"/>
      <c r="S638" s="183"/>
    </row>
    <row r="639" spans="9:19" s="3" customFormat="1" ht="12.75">
      <c r="I639" s="26"/>
      <c r="J639" s="182"/>
      <c r="K639" s="182"/>
      <c r="L639" s="182"/>
      <c r="M639" s="182"/>
      <c r="N639" s="182"/>
      <c r="O639" s="182"/>
      <c r="P639" s="182"/>
      <c r="Q639" s="182"/>
      <c r="S639" s="183"/>
    </row>
    <row r="640" spans="9:19" s="3" customFormat="1" ht="12.75">
      <c r="I640" s="26"/>
      <c r="J640" s="182"/>
      <c r="K640" s="182"/>
      <c r="L640" s="182"/>
      <c r="M640" s="182"/>
      <c r="N640" s="182"/>
      <c r="O640" s="182"/>
      <c r="P640" s="182"/>
      <c r="Q640" s="182"/>
      <c r="S640" s="183"/>
    </row>
    <row r="641" spans="9:19" s="3" customFormat="1" ht="12.75">
      <c r="I641" s="26"/>
      <c r="J641" s="182"/>
      <c r="K641" s="182"/>
      <c r="L641" s="182"/>
      <c r="M641" s="182"/>
      <c r="N641" s="182"/>
      <c r="O641" s="182"/>
      <c r="P641" s="182"/>
      <c r="Q641" s="182"/>
      <c r="S641" s="183"/>
    </row>
    <row r="642" spans="9:19" s="3" customFormat="1" ht="12.75">
      <c r="I642" s="26"/>
      <c r="J642" s="182"/>
      <c r="K642" s="182"/>
      <c r="L642" s="182"/>
      <c r="M642" s="182"/>
      <c r="N642" s="182"/>
      <c r="O642" s="182"/>
      <c r="P642" s="182"/>
      <c r="Q642" s="182"/>
      <c r="S642" s="183"/>
    </row>
    <row r="643" spans="9:19" s="3" customFormat="1" ht="12.75">
      <c r="I643" s="26"/>
      <c r="J643" s="182"/>
      <c r="K643" s="182"/>
      <c r="L643" s="182"/>
      <c r="M643" s="182"/>
      <c r="N643" s="182"/>
      <c r="O643" s="182"/>
      <c r="P643" s="182"/>
      <c r="Q643" s="182"/>
      <c r="S643" s="183"/>
    </row>
    <row r="644" spans="9:19" s="3" customFormat="1" ht="12.75">
      <c r="I644" s="26"/>
      <c r="J644" s="182"/>
      <c r="K644" s="182"/>
      <c r="L644" s="182"/>
      <c r="M644" s="182"/>
      <c r="N644" s="182"/>
      <c r="O644" s="182"/>
      <c r="P644" s="182"/>
      <c r="Q644" s="182"/>
      <c r="S644" s="183"/>
    </row>
    <row r="645" spans="9:19" s="3" customFormat="1" ht="12.75">
      <c r="I645" s="26"/>
      <c r="J645" s="182"/>
      <c r="K645" s="182"/>
      <c r="L645" s="182"/>
      <c r="M645" s="182"/>
      <c r="N645" s="182"/>
      <c r="O645" s="182"/>
      <c r="P645" s="182"/>
      <c r="Q645" s="182"/>
      <c r="S645" s="183"/>
    </row>
    <row r="646" spans="9:19" s="3" customFormat="1" ht="12.75">
      <c r="I646" s="26"/>
      <c r="J646" s="182"/>
      <c r="K646" s="182"/>
      <c r="L646" s="182"/>
      <c r="M646" s="182"/>
      <c r="N646" s="182"/>
      <c r="O646" s="182"/>
      <c r="P646" s="182"/>
      <c r="Q646" s="182"/>
      <c r="S646" s="183"/>
    </row>
    <row r="647" spans="9:19" s="3" customFormat="1" ht="12.75">
      <c r="I647" s="26"/>
      <c r="J647" s="182"/>
      <c r="K647" s="182"/>
      <c r="L647" s="182"/>
      <c r="M647" s="182"/>
      <c r="N647" s="182"/>
      <c r="O647" s="182"/>
      <c r="P647" s="182"/>
      <c r="Q647" s="182"/>
      <c r="S647" s="183"/>
    </row>
    <row r="648" spans="9:19" s="3" customFormat="1" ht="12.75">
      <c r="I648" s="26"/>
      <c r="J648" s="182"/>
      <c r="K648" s="182"/>
      <c r="L648" s="182"/>
      <c r="M648" s="182"/>
      <c r="N648" s="182"/>
      <c r="O648" s="182"/>
      <c r="P648" s="182"/>
      <c r="Q648" s="182"/>
      <c r="S648" s="183"/>
    </row>
    <row r="649" spans="9:19" s="3" customFormat="1" ht="12.75">
      <c r="I649" s="26"/>
      <c r="J649" s="182"/>
      <c r="K649" s="182"/>
      <c r="L649" s="182"/>
      <c r="M649" s="182"/>
      <c r="N649" s="182"/>
      <c r="O649" s="182"/>
      <c r="P649" s="182"/>
      <c r="Q649" s="182"/>
      <c r="S649" s="183"/>
    </row>
    <row r="650" spans="9:19" s="3" customFormat="1" ht="12.75">
      <c r="I650" s="26"/>
      <c r="J650" s="182"/>
      <c r="K650" s="182"/>
      <c r="L650" s="182"/>
      <c r="M650" s="182"/>
      <c r="N650" s="182"/>
      <c r="O650" s="182"/>
      <c r="P650" s="182"/>
      <c r="Q650" s="182"/>
      <c r="S650" s="183"/>
    </row>
    <row r="651" spans="9:19" s="3" customFormat="1" ht="12.75">
      <c r="I651" s="26"/>
      <c r="J651" s="182"/>
      <c r="K651" s="182"/>
      <c r="L651" s="182"/>
      <c r="M651" s="182"/>
      <c r="N651" s="182"/>
      <c r="O651" s="182"/>
      <c r="P651" s="182"/>
      <c r="Q651" s="182"/>
      <c r="S651" s="183"/>
    </row>
    <row r="652" spans="9:19" s="3" customFormat="1" ht="12.75">
      <c r="I652" s="26"/>
      <c r="J652" s="182"/>
      <c r="K652" s="182"/>
      <c r="L652" s="182"/>
      <c r="M652" s="182"/>
      <c r="N652" s="182"/>
      <c r="O652" s="182"/>
      <c r="P652" s="182"/>
      <c r="Q652" s="182"/>
      <c r="S652" s="183"/>
    </row>
    <row r="653" spans="9:19" s="3" customFormat="1" ht="12.75">
      <c r="I653" s="26"/>
      <c r="J653" s="182"/>
      <c r="K653" s="182"/>
      <c r="L653" s="182"/>
      <c r="M653" s="182"/>
      <c r="N653" s="182"/>
      <c r="O653" s="182"/>
      <c r="P653" s="182"/>
      <c r="Q653" s="182"/>
      <c r="S653" s="183"/>
    </row>
    <row r="654" spans="9:19" s="3" customFormat="1" ht="12.75">
      <c r="I654" s="26"/>
      <c r="J654" s="182"/>
      <c r="K654" s="182"/>
      <c r="L654" s="182"/>
      <c r="M654" s="182"/>
      <c r="N654" s="182"/>
      <c r="O654" s="182"/>
      <c r="P654" s="182"/>
      <c r="Q654" s="182"/>
      <c r="S654" s="183"/>
    </row>
    <row r="655" spans="9:19" s="3" customFormat="1" ht="12.75">
      <c r="I655" s="26"/>
      <c r="J655" s="182"/>
      <c r="K655" s="182"/>
      <c r="L655" s="182"/>
      <c r="M655" s="182"/>
      <c r="N655" s="182"/>
      <c r="O655" s="182"/>
      <c r="P655" s="182"/>
      <c r="Q655" s="182"/>
      <c r="S655" s="183"/>
    </row>
    <row r="656" spans="9:19" s="3" customFormat="1" ht="12.75">
      <c r="I656" s="26"/>
      <c r="J656" s="182"/>
      <c r="K656" s="182"/>
      <c r="L656" s="182"/>
      <c r="M656" s="182"/>
      <c r="N656" s="182"/>
      <c r="O656" s="182"/>
      <c r="P656" s="182"/>
      <c r="Q656" s="182"/>
      <c r="S656" s="183"/>
    </row>
    <row r="657" spans="9:19" s="3" customFormat="1" ht="12.75">
      <c r="I657" s="26"/>
      <c r="J657" s="182"/>
      <c r="K657" s="182"/>
      <c r="L657" s="182"/>
      <c r="M657" s="182"/>
      <c r="N657" s="182"/>
      <c r="O657" s="182"/>
      <c r="P657" s="182"/>
      <c r="Q657" s="182"/>
      <c r="S657" s="183"/>
    </row>
    <row r="658" spans="9:19" s="3" customFormat="1" ht="12.75">
      <c r="I658" s="26"/>
      <c r="J658" s="182"/>
      <c r="K658" s="182"/>
      <c r="L658" s="182"/>
      <c r="M658" s="182"/>
      <c r="N658" s="182"/>
      <c r="O658" s="182"/>
      <c r="P658" s="182"/>
      <c r="Q658" s="182"/>
      <c r="S658" s="183"/>
    </row>
    <row r="659" spans="9:19" s="3" customFormat="1" ht="12.75">
      <c r="I659" s="26"/>
      <c r="J659" s="182"/>
      <c r="K659" s="182"/>
      <c r="L659" s="182"/>
      <c r="M659" s="182"/>
      <c r="N659" s="182"/>
      <c r="O659" s="182"/>
      <c r="P659" s="182"/>
      <c r="Q659" s="182"/>
      <c r="S659" s="183"/>
    </row>
    <row r="660" spans="9:19" s="3" customFormat="1" ht="12.75">
      <c r="I660" s="26"/>
      <c r="J660" s="182"/>
      <c r="K660" s="182"/>
      <c r="L660" s="182"/>
      <c r="M660" s="182"/>
      <c r="N660" s="182"/>
      <c r="O660" s="182"/>
      <c r="P660" s="182"/>
      <c r="Q660" s="182"/>
      <c r="S660" s="183"/>
    </row>
    <row r="661" spans="9:19" s="3" customFormat="1" ht="12.75">
      <c r="I661" s="26"/>
      <c r="J661" s="182"/>
      <c r="K661" s="182"/>
      <c r="L661" s="182"/>
      <c r="M661" s="182"/>
      <c r="N661" s="182"/>
      <c r="O661" s="182"/>
      <c r="P661" s="182"/>
      <c r="Q661" s="182"/>
      <c r="S661" s="183"/>
    </row>
    <row r="662" spans="9:19" s="3" customFormat="1" ht="12.75">
      <c r="I662" s="26"/>
      <c r="J662" s="182"/>
      <c r="K662" s="182"/>
      <c r="L662" s="182"/>
      <c r="M662" s="182"/>
      <c r="N662" s="182"/>
      <c r="O662" s="182"/>
      <c r="P662" s="182"/>
      <c r="Q662" s="182"/>
      <c r="S662" s="183"/>
    </row>
    <row r="663" spans="9:19" s="3" customFormat="1" ht="12.75">
      <c r="I663" s="26"/>
      <c r="J663" s="182"/>
      <c r="K663" s="182"/>
      <c r="L663" s="182"/>
      <c r="M663" s="182"/>
      <c r="N663" s="182"/>
      <c r="O663" s="182"/>
      <c r="P663" s="182"/>
      <c r="Q663" s="182"/>
      <c r="S663" s="183"/>
    </row>
    <row r="664" spans="9:19" s="3" customFormat="1" ht="12.75">
      <c r="I664" s="26"/>
      <c r="J664" s="182"/>
      <c r="K664" s="182"/>
      <c r="L664" s="182"/>
      <c r="M664" s="182"/>
      <c r="N664" s="182"/>
      <c r="O664" s="182"/>
      <c r="P664" s="182"/>
      <c r="Q664" s="182"/>
      <c r="S664" s="183"/>
    </row>
    <row r="665" spans="9:19" s="3" customFormat="1" ht="12.75">
      <c r="I665" s="26"/>
      <c r="J665" s="182"/>
      <c r="K665" s="182"/>
      <c r="L665" s="182"/>
      <c r="M665" s="182"/>
      <c r="N665" s="182"/>
      <c r="O665" s="182"/>
      <c r="P665" s="182"/>
      <c r="Q665" s="182"/>
      <c r="S665" s="183"/>
    </row>
    <row r="666" spans="9:19" s="3" customFormat="1" ht="12.75">
      <c r="I666" s="26"/>
      <c r="J666" s="182"/>
      <c r="K666" s="182"/>
      <c r="L666" s="182"/>
      <c r="M666" s="182"/>
      <c r="N666" s="182"/>
      <c r="O666" s="182"/>
      <c r="P666" s="182"/>
      <c r="Q666" s="182"/>
      <c r="S666" s="183"/>
    </row>
    <row r="667" spans="9:19" s="3" customFormat="1" ht="12.75">
      <c r="I667" s="26"/>
      <c r="J667" s="182"/>
      <c r="K667" s="182"/>
      <c r="L667" s="182"/>
      <c r="M667" s="182"/>
      <c r="N667" s="182"/>
      <c r="O667" s="182"/>
      <c r="P667" s="182"/>
      <c r="Q667" s="182"/>
      <c r="S667" s="183"/>
    </row>
    <row r="668" spans="9:19" s="3" customFormat="1" ht="12.75">
      <c r="I668" s="26"/>
      <c r="J668" s="182"/>
      <c r="K668" s="182"/>
      <c r="L668" s="182"/>
      <c r="M668" s="182"/>
      <c r="N668" s="182"/>
      <c r="O668" s="182"/>
      <c r="P668" s="182"/>
      <c r="Q668" s="182"/>
      <c r="S668" s="183"/>
    </row>
    <row r="669" spans="9:19" s="3" customFormat="1" ht="12.75">
      <c r="I669" s="26"/>
      <c r="J669" s="182"/>
      <c r="K669" s="182"/>
      <c r="L669" s="182"/>
      <c r="M669" s="182"/>
      <c r="N669" s="182"/>
      <c r="O669" s="182"/>
      <c r="P669" s="182"/>
      <c r="Q669" s="182"/>
      <c r="S669" s="183"/>
    </row>
    <row r="670" spans="9:19" s="3" customFormat="1" ht="12.75">
      <c r="I670" s="26"/>
      <c r="J670" s="182"/>
      <c r="K670" s="182"/>
      <c r="L670" s="182"/>
      <c r="M670" s="182"/>
      <c r="N670" s="182"/>
      <c r="O670" s="182"/>
      <c r="P670" s="182"/>
      <c r="Q670" s="182"/>
      <c r="S670" s="183"/>
    </row>
    <row r="671" spans="9:19" s="3" customFormat="1" ht="12.75">
      <c r="I671" s="26"/>
      <c r="J671" s="182"/>
      <c r="K671" s="182"/>
      <c r="L671" s="182"/>
      <c r="M671" s="182"/>
      <c r="N671" s="182"/>
      <c r="O671" s="182"/>
      <c r="P671" s="182"/>
      <c r="Q671" s="182"/>
      <c r="S671" s="183"/>
    </row>
    <row r="672" spans="9:19" s="3" customFormat="1" ht="12.75">
      <c r="I672" s="26"/>
      <c r="J672" s="182"/>
      <c r="K672" s="182"/>
      <c r="L672" s="182"/>
      <c r="M672" s="182"/>
      <c r="N672" s="182"/>
      <c r="O672" s="182"/>
      <c r="P672" s="182"/>
      <c r="Q672" s="182"/>
      <c r="S672" s="183"/>
    </row>
    <row r="673" spans="9:19" s="3" customFormat="1" ht="12.75">
      <c r="I673" s="26"/>
      <c r="J673" s="182"/>
      <c r="K673" s="182"/>
      <c r="L673" s="182"/>
      <c r="M673" s="182"/>
      <c r="N673" s="182"/>
      <c r="O673" s="182"/>
      <c r="P673" s="182"/>
      <c r="Q673" s="182"/>
      <c r="S673" s="183"/>
    </row>
    <row r="674" spans="9:19" s="3" customFormat="1" ht="12.75">
      <c r="I674" s="26"/>
      <c r="J674" s="182"/>
      <c r="K674" s="182"/>
      <c r="L674" s="182"/>
      <c r="M674" s="182"/>
      <c r="N674" s="182"/>
      <c r="O674" s="182"/>
      <c r="P674" s="182"/>
      <c r="Q674" s="182"/>
      <c r="S674" s="183"/>
    </row>
    <row r="675" spans="9:19" s="3" customFormat="1" ht="12.75">
      <c r="I675" s="26"/>
      <c r="J675" s="182"/>
      <c r="K675" s="182"/>
      <c r="L675" s="182"/>
      <c r="M675" s="182"/>
      <c r="N675" s="182"/>
      <c r="O675" s="182"/>
      <c r="P675" s="182"/>
      <c r="Q675" s="182"/>
      <c r="S675" s="183"/>
    </row>
    <row r="676" spans="9:19" s="3" customFormat="1" ht="12.75">
      <c r="I676" s="26"/>
      <c r="J676" s="182"/>
      <c r="K676" s="182"/>
      <c r="L676" s="182"/>
      <c r="M676" s="182"/>
      <c r="N676" s="182"/>
      <c r="O676" s="182"/>
      <c r="P676" s="182"/>
      <c r="Q676" s="182"/>
      <c r="S676" s="183"/>
    </row>
    <row r="677" spans="9:19" s="3" customFormat="1" ht="12.75">
      <c r="I677" s="26"/>
      <c r="J677" s="182"/>
      <c r="K677" s="182"/>
      <c r="L677" s="182"/>
      <c r="M677" s="182"/>
      <c r="N677" s="182"/>
      <c r="O677" s="182"/>
      <c r="P677" s="182"/>
      <c r="Q677" s="182"/>
      <c r="S677" s="183"/>
    </row>
    <row r="678" spans="9:19" s="3" customFormat="1" ht="12.75">
      <c r="I678" s="26"/>
      <c r="J678" s="182"/>
      <c r="K678" s="182"/>
      <c r="L678" s="182"/>
      <c r="M678" s="182"/>
      <c r="N678" s="182"/>
      <c r="O678" s="182"/>
      <c r="P678" s="182"/>
      <c r="Q678" s="182"/>
      <c r="S678" s="183"/>
    </row>
    <row r="679" spans="9:19" s="3" customFormat="1" ht="12.75">
      <c r="I679" s="26"/>
      <c r="J679" s="182"/>
      <c r="K679" s="182"/>
      <c r="L679" s="182"/>
      <c r="M679" s="182"/>
      <c r="N679" s="182"/>
      <c r="O679" s="182"/>
      <c r="P679" s="182"/>
      <c r="Q679" s="182"/>
      <c r="S679" s="183"/>
    </row>
    <row r="680" spans="9:19" s="3" customFormat="1" ht="12.75">
      <c r="I680" s="26"/>
      <c r="J680" s="182"/>
      <c r="K680" s="182"/>
      <c r="L680" s="182"/>
      <c r="M680" s="182"/>
      <c r="N680" s="182"/>
      <c r="O680" s="182"/>
      <c r="P680" s="182"/>
      <c r="Q680" s="182"/>
      <c r="S680" s="183"/>
    </row>
    <row r="681" spans="9:19" s="3" customFormat="1" ht="12.75">
      <c r="I681" s="26"/>
      <c r="J681" s="182"/>
      <c r="K681" s="182"/>
      <c r="L681" s="182"/>
      <c r="M681" s="182"/>
      <c r="N681" s="182"/>
      <c r="O681" s="182"/>
      <c r="P681" s="182"/>
      <c r="Q681" s="182"/>
      <c r="S681" s="183"/>
    </row>
    <row r="682" spans="9:19" s="3" customFormat="1" ht="12.75">
      <c r="I682" s="26"/>
      <c r="J682" s="182"/>
      <c r="K682" s="182"/>
      <c r="L682" s="182"/>
      <c r="M682" s="182"/>
      <c r="N682" s="182"/>
      <c r="O682" s="182"/>
      <c r="P682" s="182"/>
      <c r="Q682" s="182"/>
      <c r="S682" s="183"/>
    </row>
    <row r="683" spans="9:19" s="3" customFormat="1" ht="12.75">
      <c r="I683" s="26"/>
      <c r="J683" s="182"/>
      <c r="K683" s="182"/>
      <c r="L683" s="182"/>
      <c r="M683" s="182"/>
      <c r="N683" s="182"/>
      <c r="O683" s="182"/>
      <c r="P683" s="182"/>
      <c r="Q683" s="182"/>
      <c r="S683" s="183"/>
    </row>
    <row r="684" spans="9:19" s="3" customFormat="1" ht="12.75">
      <c r="I684" s="26"/>
      <c r="J684" s="182"/>
      <c r="K684" s="182"/>
      <c r="L684" s="182"/>
      <c r="M684" s="182"/>
      <c r="N684" s="182"/>
      <c r="O684" s="182"/>
      <c r="P684" s="182"/>
      <c r="Q684" s="182"/>
      <c r="S684" s="183"/>
    </row>
    <row r="685" spans="9:19" s="3" customFormat="1" ht="12.75">
      <c r="I685" s="26"/>
      <c r="J685" s="182"/>
      <c r="K685" s="182"/>
      <c r="L685" s="182"/>
      <c r="M685" s="182"/>
      <c r="N685" s="182"/>
      <c r="O685" s="182"/>
      <c r="P685" s="182"/>
      <c r="Q685" s="182"/>
      <c r="S685" s="183"/>
    </row>
    <row r="686" spans="9:19" s="3" customFormat="1" ht="12.75">
      <c r="I686" s="26"/>
      <c r="J686" s="182"/>
      <c r="K686" s="182"/>
      <c r="L686" s="182"/>
      <c r="M686" s="182"/>
      <c r="N686" s="182"/>
      <c r="O686" s="182"/>
      <c r="P686" s="182"/>
      <c r="Q686" s="182"/>
      <c r="S686" s="183"/>
    </row>
    <row r="687" spans="9:19" s="3" customFormat="1" ht="12.75">
      <c r="I687" s="26"/>
      <c r="J687" s="182"/>
      <c r="K687" s="182"/>
      <c r="L687" s="182"/>
      <c r="M687" s="182"/>
      <c r="N687" s="182"/>
      <c r="O687" s="182"/>
      <c r="P687" s="182"/>
      <c r="Q687" s="182"/>
      <c r="S687" s="183"/>
    </row>
    <row r="688" spans="9:19" s="3" customFormat="1" ht="12.75">
      <c r="I688" s="26"/>
      <c r="J688" s="182"/>
      <c r="K688" s="182"/>
      <c r="L688" s="182"/>
      <c r="M688" s="182"/>
      <c r="N688" s="182"/>
      <c r="O688" s="182"/>
      <c r="P688" s="182"/>
      <c r="Q688" s="182"/>
      <c r="S688" s="183"/>
    </row>
    <row r="689" spans="9:19" s="3" customFormat="1" ht="12.75">
      <c r="I689" s="26"/>
      <c r="J689" s="182"/>
      <c r="K689" s="182"/>
      <c r="L689" s="182"/>
      <c r="M689" s="182"/>
      <c r="N689" s="182"/>
      <c r="O689" s="182"/>
      <c r="P689" s="182"/>
      <c r="Q689" s="182"/>
      <c r="S689" s="183"/>
    </row>
    <row r="690" spans="9:19" s="3" customFormat="1" ht="12.75">
      <c r="I690" s="26"/>
      <c r="J690" s="182"/>
      <c r="K690" s="182"/>
      <c r="L690" s="182"/>
      <c r="M690" s="182"/>
      <c r="N690" s="182"/>
      <c r="O690" s="182"/>
      <c r="P690" s="182"/>
      <c r="Q690" s="182"/>
      <c r="S690" s="183"/>
    </row>
    <row r="691" spans="9:19" s="3" customFormat="1" ht="12.75">
      <c r="I691" s="26"/>
      <c r="J691" s="182"/>
      <c r="K691" s="182"/>
      <c r="L691" s="182"/>
      <c r="M691" s="182"/>
      <c r="N691" s="182"/>
      <c r="O691" s="182"/>
      <c r="P691" s="182"/>
      <c r="Q691" s="182"/>
      <c r="S691" s="183"/>
    </row>
    <row r="692" spans="9:19" s="3" customFormat="1" ht="12.75">
      <c r="I692" s="26"/>
      <c r="J692" s="182"/>
      <c r="K692" s="182"/>
      <c r="L692" s="182"/>
      <c r="M692" s="182"/>
      <c r="N692" s="182"/>
      <c r="O692" s="182"/>
      <c r="P692" s="182"/>
      <c r="Q692" s="182"/>
      <c r="S692" s="183"/>
    </row>
    <row r="693" spans="9:19" s="3" customFormat="1" ht="12.75">
      <c r="I693" s="26"/>
      <c r="J693" s="182"/>
      <c r="K693" s="182"/>
      <c r="L693" s="182"/>
      <c r="M693" s="182"/>
      <c r="N693" s="182"/>
      <c r="O693" s="182"/>
      <c r="P693" s="182"/>
      <c r="Q693" s="182"/>
      <c r="S693" s="183"/>
    </row>
    <row r="694" spans="9:19" s="3" customFormat="1" ht="12.75">
      <c r="I694" s="26"/>
      <c r="J694" s="182"/>
      <c r="K694" s="182"/>
      <c r="L694" s="182"/>
      <c r="M694" s="182"/>
      <c r="N694" s="182"/>
      <c r="O694" s="182"/>
      <c r="P694" s="182"/>
      <c r="Q694" s="182"/>
      <c r="S694" s="183"/>
    </row>
    <row r="695" spans="9:19" s="3" customFormat="1" ht="12.75">
      <c r="I695" s="26"/>
      <c r="J695" s="182"/>
      <c r="K695" s="182"/>
      <c r="L695" s="182"/>
      <c r="M695" s="182"/>
      <c r="N695" s="182"/>
      <c r="O695" s="182"/>
      <c r="P695" s="182"/>
      <c r="Q695" s="182"/>
      <c r="S695" s="183"/>
    </row>
    <row r="696" spans="9:19" s="3" customFormat="1" ht="12.75">
      <c r="I696" s="26"/>
      <c r="J696" s="182"/>
      <c r="K696" s="182"/>
      <c r="L696" s="182"/>
      <c r="M696" s="182"/>
      <c r="N696" s="182"/>
      <c r="O696" s="182"/>
      <c r="P696" s="182"/>
      <c r="Q696" s="182"/>
      <c r="S696" s="183"/>
    </row>
    <row r="697" spans="9:19" s="3" customFormat="1" ht="12.75">
      <c r="I697" s="26"/>
      <c r="J697" s="182"/>
      <c r="K697" s="182"/>
      <c r="L697" s="182"/>
      <c r="M697" s="182"/>
      <c r="N697" s="182"/>
      <c r="O697" s="182"/>
      <c r="P697" s="182"/>
      <c r="Q697" s="182"/>
      <c r="S697" s="183"/>
    </row>
    <row r="698" spans="9:19" s="3" customFormat="1" ht="12.75">
      <c r="I698" s="26"/>
      <c r="J698" s="182"/>
      <c r="K698" s="182"/>
      <c r="L698" s="182"/>
      <c r="M698" s="182"/>
      <c r="N698" s="182"/>
      <c r="O698" s="182"/>
      <c r="P698" s="182"/>
      <c r="Q698" s="182"/>
      <c r="S698" s="183"/>
    </row>
    <row r="699" spans="9:19" s="3" customFormat="1" ht="12.75">
      <c r="I699" s="26"/>
      <c r="J699" s="182"/>
      <c r="K699" s="182"/>
      <c r="L699" s="182"/>
      <c r="M699" s="182"/>
      <c r="N699" s="182"/>
      <c r="O699" s="182"/>
      <c r="P699" s="182"/>
      <c r="Q699" s="182"/>
      <c r="S699" s="183"/>
    </row>
    <row r="700" spans="9:19" s="3" customFormat="1" ht="12.75">
      <c r="I700" s="26"/>
      <c r="J700" s="182"/>
      <c r="K700" s="182"/>
      <c r="L700" s="182"/>
      <c r="M700" s="182"/>
      <c r="N700" s="182"/>
      <c r="O700" s="182"/>
      <c r="P700" s="182"/>
      <c r="Q700" s="182"/>
      <c r="S700" s="183"/>
    </row>
    <row r="701" spans="9:19" s="3" customFormat="1" ht="12.75">
      <c r="I701" s="26"/>
      <c r="J701" s="182"/>
      <c r="K701" s="182"/>
      <c r="L701" s="182"/>
      <c r="M701" s="182"/>
      <c r="N701" s="182"/>
      <c r="O701" s="182"/>
      <c r="P701" s="182"/>
      <c r="Q701" s="182"/>
      <c r="S701" s="183"/>
    </row>
    <row r="702" spans="9:19" s="3" customFormat="1" ht="12.75">
      <c r="I702" s="26"/>
      <c r="J702" s="182"/>
      <c r="K702" s="182"/>
      <c r="L702" s="182"/>
      <c r="M702" s="182"/>
      <c r="N702" s="182"/>
      <c r="O702" s="182"/>
      <c r="P702" s="182"/>
      <c r="Q702" s="182"/>
      <c r="S702" s="183"/>
    </row>
    <row r="703" spans="9:19" s="3" customFormat="1" ht="12.75">
      <c r="I703" s="26"/>
      <c r="J703" s="182"/>
      <c r="K703" s="182"/>
      <c r="L703" s="182"/>
      <c r="M703" s="182"/>
      <c r="N703" s="182"/>
      <c r="O703" s="182"/>
      <c r="P703" s="182"/>
      <c r="Q703" s="182"/>
      <c r="S703" s="183"/>
    </row>
    <row r="704" spans="9:19" s="3" customFormat="1" ht="12.75">
      <c r="I704" s="26"/>
      <c r="J704" s="182"/>
      <c r="K704" s="182"/>
      <c r="L704" s="182"/>
      <c r="M704" s="182"/>
      <c r="N704" s="182"/>
      <c r="O704" s="182"/>
      <c r="P704" s="182"/>
      <c r="Q704" s="182"/>
      <c r="S704" s="183"/>
    </row>
    <row r="705" spans="9:19" s="3" customFormat="1" ht="12.75">
      <c r="I705" s="26"/>
      <c r="J705" s="182"/>
      <c r="K705" s="182"/>
      <c r="L705" s="182"/>
      <c r="M705" s="182"/>
      <c r="N705" s="182"/>
      <c r="O705" s="182"/>
      <c r="P705" s="182"/>
      <c r="Q705" s="182"/>
      <c r="S705" s="183"/>
    </row>
    <row r="706" spans="9:19" s="3" customFormat="1" ht="12.75">
      <c r="I706" s="26"/>
      <c r="J706" s="182"/>
      <c r="K706" s="182"/>
      <c r="L706" s="182"/>
      <c r="M706" s="182"/>
      <c r="N706" s="182"/>
      <c r="O706" s="182"/>
      <c r="P706" s="182"/>
      <c r="Q706" s="182"/>
      <c r="S706" s="183"/>
    </row>
    <row r="707" spans="9:19" s="3" customFormat="1" ht="12.75">
      <c r="I707" s="26"/>
      <c r="J707" s="182"/>
      <c r="K707" s="182"/>
      <c r="L707" s="182"/>
      <c r="M707" s="182"/>
      <c r="N707" s="182"/>
      <c r="O707" s="182"/>
      <c r="P707" s="182"/>
      <c r="Q707" s="182"/>
      <c r="S707" s="183"/>
    </row>
    <row r="708" spans="9:19" s="3" customFormat="1" ht="12.75">
      <c r="I708" s="26"/>
      <c r="J708" s="182"/>
      <c r="K708" s="182"/>
      <c r="L708" s="182"/>
      <c r="M708" s="182"/>
      <c r="N708" s="182"/>
      <c r="O708" s="182"/>
      <c r="P708" s="182"/>
      <c r="Q708" s="182"/>
      <c r="S708" s="183"/>
    </row>
    <row r="709" spans="9:19" s="3" customFormat="1" ht="12.75">
      <c r="I709" s="26"/>
      <c r="J709" s="182"/>
      <c r="K709" s="182"/>
      <c r="L709" s="182"/>
      <c r="M709" s="182"/>
      <c r="N709" s="182"/>
      <c r="O709" s="182"/>
      <c r="P709" s="182"/>
      <c r="Q709" s="182"/>
      <c r="S709" s="183"/>
    </row>
    <row r="710" spans="9:19" s="3" customFormat="1" ht="12.75">
      <c r="I710" s="26"/>
      <c r="J710" s="182"/>
      <c r="K710" s="182"/>
      <c r="L710" s="182"/>
      <c r="M710" s="182"/>
      <c r="N710" s="182"/>
      <c r="O710" s="182"/>
      <c r="P710" s="182"/>
      <c r="Q710" s="182"/>
      <c r="S710" s="183"/>
    </row>
    <row r="711" spans="9:19" s="3" customFormat="1" ht="12.75">
      <c r="I711" s="26"/>
      <c r="J711" s="182"/>
      <c r="K711" s="182"/>
      <c r="L711" s="182"/>
      <c r="M711" s="182"/>
      <c r="N711" s="182"/>
      <c r="O711" s="182"/>
      <c r="P711" s="182"/>
      <c r="Q711" s="182"/>
      <c r="S711" s="183"/>
    </row>
    <row r="712" spans="9:19" s="3" customFormat="1" ht="12.75">
      <c r="I712" s="26"/>
      <c r="J712" s="182"/>
      <c r="K712" s="182"/>
      <c r="L712" s="182"/>
      <c r="M712" s="182"/>
      <c r="N712" s="182"/>
      <c r="O712" s="182"/>
      <c r="P712" s="182"/>
      <c r="Q712" s="182"/>
      <c r="S712" s="183"/>
    </row>
    <row r="713" spans="9:19" s="3" customFormat="1" ht="12.75">
      <c r="I713" s="26"/>
      <c r="J713" s="182"/>
      <c r="K713" s="182"/>
      <c r="L713" s="182"/>
      <c r="M713" s="182"/>
      <c r="N713" s="182"/>
      <c r="O713" s="182"/>
      <c r="P713" s="182"/>
      <c r="Q713" s="182"/>
      <c r="S713" s="183"/>
    </row>
    <row r="714" spans="9:19" s="3" customFormat="1" ht="12.75">
      <c r="I714" s="26"/>
      <c r="J714" s="182"/>
      <c r="K714" s="182"/>
      <c r="L714" s="182"/>
      <c r="M714" s="182"/>
      <c r="N714" s="182"/>
      <c r="O714" s="182"/>
      <c r="P714" s="182"/>
      <c r="Q714" s="182"/>
      <c r="S714" s="183"/>
    </row>
    <row r="715" spans="9:19" s="3" customFormat="1" ht="12.75">
      <c r="I715" s="26"/>
      <c r="J715" s="182"/>
      <c r="K715" s="182"/>
      <c r="L715" s="182"/>
      <c r="M715" s="182"/>
      <c r="N715" s="182"/>
      <c r="O715" s="182"/>
      <c r="P715" s="182"/>
      <c r="Q715" s="182"/>
      <c r="S715" s="183"/>
    </row>
    <row r="716" spans="9:19" s="3" customFormat="1" ht="12.75">
      <c r="I716" s="26"/>
      <c r="J716" s="182"/>
      <c r="K716" s="182"/>
      <c r="L716" s="182"/>
      <c r="M716" s="182"/>
      <c r="N716" s="182"/>
      <c r="O716" s="182"/>
      <c r="P716" s="182"/>
      <c r="Q716" s="182"/>
      <c r="S716" s="183"/>
    </row>
    <row r="717" spans="9:19" s="3" customFormat="1" ht="12.75">
      <c r="I717" s="26"/>
      <c r="J717" s="182"/>
      <c r="K717" s="182"/>
      <c r="L717" s="182"/>
      <c r="M717" s="182"/>
      <c r="N717" s="182"/>
      <c r="O717" s="182"/>
      <c r="P717" s="182"/>
      <c r="Q717" s="182"/>
      <c r="S717" s="183"/>
    </row>
    <row r="718" spans="9:19" s="3" customFormat="1" ht="12.75">
      <c r="I718" s="26"/>
      <c r="J718" s="182"/>
      <c r="K718" s="182"/>
      <c r="L718" s="182"/>
      <c r="M718" s="182"/>
      <c r="N718" s="182"/>
      <c r="O718" s="182"/>
      <c r="P718" s="182"/>
      <c r="Q718" s="182"/>
      <c r="S718" s="183"/>
    </row>
    <row r="719" spans="9:19" s="3" customFormat="1" ht="12.75">
      <c r="I719" s="26"/>
      <c r="J719" s="182"/>
      <c r="K719" s="182"/>
      <c r="L719" s="182"/>
      <c r="M719" s="182"/>
      <c r="N719" s="182"/>
      <c r="O719" s="182"/>
      <c r="P719" s="182"/>
      <c r="Q719" s="182"/>
      <c r="S719" s="183"/>
    </row>
    <row r="720" spans="9:19" s="3" customFormat="1" ht="12.75">
      <c r="I720" s="26"/>
      <c r="J720" s="182"/>
      <c r="K720" s="182"/>
      <c r="L720" s="182"/>
      <c r="M720" s="182"/>
      <c r="N720" s="182"/>
      <c r="O720" s="182"/>
      <c r="P720" s="182"/>
      <c r="Q720" s="182"/>
      <c r="S720" s="183"/>
    </row>
    <row r="721" spans="9:19" s="3" customFormat="1" ht="12.75">
      <c r="I721" s="26"/>
      <c r="J721" s="182"/>
      <c r="K721" s="182"/>
      <c r="L721" s="182"/>
      <c r="M721" s="182"/>
      <c r="N721" s="182"/>
      <c r="O721" s="182"/>
      <c r="P721" s="182"/>
      <c r="Q721" s="182"/>
      <c r="S721" s="183"/>
    </row>
    <row r="722" spans="9:19" s="3" customFormat="1" ht="12.75">
      <c r="I722" s="26"/>
      <c r="J722" s="182"/>
      <c r="K722" s="182"/>
      <c r="L722" s="182"/>
      <c r="M722" s="182"/>
      <c r="N722" s="182"/>
      <c r="O722" s="182"/>
      <c r="P722" s="182"/>
      <c r="Q722" s="182"/>
      <c r="S722" s="183"/>
    </row>
    <row r="723" spans="9:19" s="3" customFormat="1" ht="12.75">
      <c r="I723" s="26"/>
      <c r="J723" s="182"/>
      <c r="K723" s="182"/>
      <c r="L723" s="182"/>
      <c r="M723" s="182"/>
      <c r="N723" s="182"/>
      <c r="O723" s="182"/>
      <c r="P723" s="182"/>
      <c r="Q723" s="182"/>
      <c r="S723" s="183"/>
    </row>
    <row r="724" spans="9:19" s="3" customFormat="1" ht="12.75">
      <c r="I724" s="26"/>
      <c r="J724" s="182"/>
      <c r="K724" s="182"/>
      <c r="L724" s="182"/>
      <c r="M724" s="182"/>
      <c r="N724" s="182"/>
      <c r="O724" s="182"/>
      <c r="P724" s="182"/>
      <c r="Q724" s="182"/>
      <c r="S724" s="183"/>
    </row>
    <row r="725" spans="9:19" s="3" customFormat="1" ht="12.75">
      <c r="I725" s="26"/>
      <c r="J725" s="182"/>
      <c r="K725" s="182"/>
      <c r="L725" s="182"/>
      <c r="M725" s="182"/>
      <c r="N725" s="182"/>
      <c r="O725" s="182"/>
      <c r="P725" s="182"/>
      <c r="Q725" s="182"/>
      <c r="S725" s="183"/>
    </row>
    <row r="726" spans="9:19" s="3" customFormat="1" ht="12.75">
      <c r="I726" s="26"/>
      <c r="J726" s="182"/>
      <c r="K726" s="182"/>
      <c r="L726" s="182"/>
      <c r="M726" s="182"/>
      <c r="N726" s="182"/>
      <c r="O726" s="182"/>
      <c r="P726" s="182"/>
      <c r="Q726" s="182"/>
      <c r="S726" s="183"/>
    </row>
    <row r="727" spans="9:19" s="3" customFormat="1" ht="12.75">
      <c r="I727" s="26"/>
      <c r="J727" s="182"/>
      <c r="K727" s="182"/>
      <c r="L727" s="182"/>
      <c r="M727" s="182"/>
      <c r="N727" s="182"/>
      <c r="O727" s="182"/>
      <c r="P727" s="182"/>
      <c r="Q727" s="182"/>
      <c r="S727" s="183"/>
    </row>
    <row r="728" spans="9:19" s="3" customFormat="1" ht="12.75">
      <c r="I728" s="26"/>
      <c r="J728" s="182"/>
      <c r="K728" s="182"/>
      <c r="L728" s="182"/>
      <c r="M728" s="182"/>
      <c r="N728" s="182"/>
      <c r="O728" s="182"/>
      <c r="P728" s="182"/>
      <c r="Q728" s="182"/>
      <c r="S728" s="183"/>
    </row>
    <row r="729" spans="9:19" s="3" customFormat="1" ht="12.75">
      <c r="I729" s="26"/>
      <c r="J729" s="182"/>
      <c r="K729" s="182"/>
      <c r="L729" s="182"/>
      <c r="M729" s="182"/>
      <c r="N729" s="182"/>
      <c r="O729" s="182"/>
      <c r="P729" s="182"/>
      <c r="Q729" s="182"/>
      <c r="S729" s="183"/>
    </row>
    <row r="730" spans="9:19" s="3" customFormat="1" ht="12.75">
      <c r="I730" s="26"/>
      <c r="J730" s="182"/>
      <c r="K730" s="182"/>
      <c r="L730" s="182"/>
      <c r="M730" s="182"/>
      <c r="N730" s="182"/>
      <c r="O730" s="182"/>
      <c r="P730" s="182"/>
      <c r="Q730" s="182"/>
      <c r="S730" s="183"/>
    </row>
    <row r="731" spans="9:19" s="3" customFormat="1" ht="12.75">
      <c r="I731" s="26"/>
      <c r="J731" s="182"/>
      <c r="K731" s="182"/>
      <c r="L731" s="182"/>
      <c r="M731" s="182"/>
      <c r="N731" s="182"/>
      <c r="O731" s="182"/>
      <c r="P731" s="182"/>
      <c r="Q731" s="182"/>
      <c r="S731" s="183"/>
    </row>
    <row r="732" spans="9:19" s="3" customFormat="1" ht="12.75">
      <c r="I732" s="26"/>
      <c r="J732" s="182"/>
      <c r="K732" s="182"/>
      <c r="L732" s="182"/>
      <c r="M732" s="182"/>
      <c r="N732" s="182"/>
      <c r="O732" s="182"/>
      <c r="P732" s="182"/>
      <c r="Q732" s="182"/>
      <c r="S732" s="183"/>
    </row>
    <row r="733" spans="9:19" s="3" customFormat="1" ht="12.75">
      <c r="I733" s="26"/>
      <c r="J733" s="182"/>
      <c r="K733" s="182"/>
      <c r="L733" s="182"/>
      <c r="M733" s="182"/>
      <c r="N733" s="182"/>
      <c r="O733" s="182"/>
      <c r="P733" s="182"/>
      <c r="Q733" s="182"/>
      <c r="S733" s="183"/>
    </row>
    <row r="734" spans="9:19" s="3" customFormat="1" ht="12.75">
      <c r="I734" s="26"/>
      <c r="J734" s="182"/>
      <c r="K734" s="182"/>
      <c r="L734" s="182"/>
      <c r="M734" s="182"/>
      <c r="N734" s="182"/>
      <c r="O734" s="182"/>
      <c r="P734" s="182"/>
      <c r="Q734" s="182"/>
      <c r="S734" s="183"/>
    </row>
    <row r="735" spans="9:19" s="3" customFormat="1" ht="12.75">
      <c r="I735" s="26"/>
      <c r="J735" s="182"/>
      <c r="K735" s="182"/>
      <c r="L735" s="182"/>
      <c r="M735" s="182"/>
      <c r="N735" s="182"/>
      <c r="O735" s="182"/>
      <c r="P735" s="182"/>
      <c r="Q735" s="182"/>
      <c r="S735" s="183"/>
    </row>
    <row r="736" spans="9:19" s="3" customFormat="1" ht="12.75">
      <c r="I736" s="26"/>
      <c r="J736" s="182"/>
      <c r="K736" s="182"/>
      <c r="L736" s="182"/>
      <c r="M736" s="182"/>
      <c r="N736" s="182"/>
      <c r="O736" s="182"/>
      <c r="P736" s="182"/>
      <c r="Q736" s="182"/>
      <c r="S736" s="183"/>
    </row>
    <row r="737" spans="9:19" s="3" customFormat="1" ht="12.75">
      <c r="I737" s="26"/>
      <c r="J737" s="182"/>
      <c r="K737" s="182"/>
      <c r="L737" s="182"/>
      <c r="M737" s="182"/>
      <c r="N737" s="182"/>
      <c r="O737" s="182"/>
      <c r="P737" s="182"/>
      <c r="Q737" s="182"/>
      <c r="S737" s="183"/>
    </row>
    <row r="738" spans="9:19" s="3" customFormat="1" ht="12.75">
      <c r="I738" s="26"/>
      <c r="J738" s="182"/>
      <c r="K738" s="182"/>
      <c r="L738" s="182"/>
      <c r="M738" s="182"/>
      <c r="N738" s="182"/>
      <c r="O738" s="182"/>
      <c r="P738" s="182"/>
      <c r="Q738" s="182"/>
      <c r="S738" s="183"/>
    </row>
    <row r="739" spans="9:19" s="3" customFormat="1" ht="12.75">
      <c r="I739" s="26"/>
      <c r="J739" s="182"/>
      <c r="K739" s="182"/>
      <c r="L739" s="182"/>
      <c r="M739" s="182"/>
      <c r="N739" s="182"/>
      <c r="O739" s="182"/>
      <c r="P739" s="182"/>
      <c r="Q739" s="182"/>
      <c r="S739" s="183"/>
    </row>
    <row r="740" spans="9:19" s="3" customFormat="1" ht="12.75">
      <c r="I740" s="26"/>
      <c r="J740" s="182"/>
      <c r="K740" s="182"/>
      <c r="L740" s="182"/>
      <c r="M740" s="182"/>
      <c r="N740" s="182"/>
      <c r="O740" s="182"/>
      <c r="P740" s="182"/>
      <c r="Q740" s="182"/>
      <c r="S740" s="183"/>
    </row>
    <row r="741" spans="9:19" s="3" customFormat="1" ht="12.75">
      <c r="I741" s="26"/>
      <c r="J741" s="182"/>
      <c r="K741" s="182"/>
      <c r="L741" s="182"/>
      <c r="M741" s="182"/>
      <c r="N741" s="182"/>
      <c r="O741" s="182"/>
      <c r="P741" s="182"/>
      <c r="Q741" s="182"/>
      <c r="S741" s="183"/>
    </row>
    <row r="742" spans="9:19" s="3" customFormat="1" ht="12.75">
      <c r="I742" s="26"/>
      <c r="J742" s="182"/>
      <c r="K742" s="182"/>
      <c r="L742" s="182"/>
      <c r="M742" s="182"/>
      <c r="N742" s="182"/>
      <c r="O742" s="182"/>
      <c r="P742" s="182"/>
      <c r="Q742" s="182"/>
      <c r="S742" s="183"/>
    </row>
    <row r="743" spans="9:19" s="3" customFormat="1" ht="12.75">
      <c r="I743" s="26"/>
      <c r="J743" s="182"/>
      <c r="K743" s="182"/>
      <c r="L743" s="182"/>
      <c r="M743" s="182"/>
      <c r="N743" s="182"/>
      <c r="O743" s="182"/>
      <c r="P743" s="182"/>
      <c r="Q743" s="182"/>
      <c r="S743" s="183"/>
    </row>
    <row r="744" spans="9:19" s="3" customFormat="1" ht="12.75">
      <c r="I744" s="26"/>
      <c r="J744" s="182"/>
      <c r="K744" s="182"/>
      <c r="L744" s="182"/>
      <c r="M744" s="182"/>
      <c r="N744" s="182"/>
      <c r="O744" s="182"/>
      <c r="P744" s="182"/>
      <c r="Q744" s="182"/>
      <c r="S744" s="183"/>
    </row>
    <row r="745" spans="9:19" s="3" customFormat="1" ht="12.75">
      <c r="I745" s="26"/>
      <c r="J745" s="182"/>
      <c r="K745" s="182"/>
      <c r="L745" s="182"/>
      <c r="M745" s="182"/>
      <c r="N745" s="182"/>
      <c r="O745" s="182"/>
      <c r="P745" s="182"/>
      <c r="Q745" s="182"/>
      <c r="S745" s="183"/>
    </row>
    <row r="746" spans="9:19" s="3" customFormat="1" ht="12.75">
      <c r="I746" s="26"/>
      <c r="J746" s="182"/>
      <c r="K746" s="182"/>
      <c r="L746" s="182"/>
      <c r="M746" s="182"/>
      <c r="N746" s="182"/>
      <c r="O746" s="182"/>
      <c r="P746" s="182"/>
      <c r="Q746" s="182"/>
      <c r="S746" s="183"/>
    </row>
    <row r="747" spans="9:19" s="3" customFormat="1" ht="12.75">
      <c r="I747" s="26"/>
      <c r="J747" s="182"/>
      <c r="K747" s="182"/>
      <c r="L747" s="182"/>
      <c r="M747" s="182"/>
      <c r="N747" s="182"/>
      <c r="O747" s="182"/>
      <c r="P747" s="182"/>
      <c r="Q747" s="182"/>
      <c r="S747" s="183"/>
    </row>
    <row r="748" spans="9:19" s="3" customFormat="1" ht="12.75">
      <c r="I748" s="26"/>
      <c r="J748" s="182"/>
      <c r="K748" s="182"/>
      <c r="L748" s="182"/>
      <c r="M748" s="182"/>
      <c r="N748" s="182"/>
      <c r="O748" s="182"/>
      <c r="P748" s="182"/>
      <c r="Q748" s="182"/>
      <c r="S748" s="183"/>
    </row>
    <row r="749" spans="9:19" s="3" customFormat="1" ht="12.75">
      <c r="I749" s="26"/>
      <c r="J749" s="182"/>
      <c r="K749" s="182"/>
      <c r="L749" s="182"/>
      <c r="M749" s="182"/>
      <c r="N749" s="182"/>
      <c r="O749" s="182"/>
      <c r="P749" s="182"/>
      <c r="Q749" s="182"/>
      <c r="S749" s="183"/>
    </row>
    <row r="750" spans="9:19" s="3" customFormat="1" ht="12.75">
      <c r="I750" s="26"/>
      <c r="J750" s="182"/>
      <c r="K750" s="182"/>
      <c r="L750" s="182"/>
      <c r="M750" s="182"/>
      <c r="N750" s="182"/>
      <c r="O750" s="182"/>
      <c r="P750" s="182"/>
      <c r="Q750" s="182"/>
      <c r="S750" s="183"/>
    </row>
    <row r="751" spans="9:19" s="3" customFormat="1" ht="12.75">
      <c r="I751" s="26"/>
      <c r="J751" s="182"/>
      <c r="K751" s="182"/>
      <c r="L751" s="182"/>
      <c r="M751" s="182"/>
      <c r="N751" s="182"/>
      <c r="O751" s="182"/>
      <c r="P751" s="182"/>
      <c r="Q751" s="182"/>
      <c r="S751" s="183"/>
    </row>
    <row r="752" spans="9:19" s="3" customFormat="1" ht="12.75">
      <c r="I752" s="26"/>
      <c r="J752" s="182"/>
      <c r="K752" s="182"/>
      <c r="L752" s="182"/>
      <c r="M752" s="182"/>
      <c r="N752" s="182"/>
      <c r="O752" s="182"/>
      <c r="P752" s="182"/>
      <c r="Q752" s="182"/>
      <c r="S752" s="183"/>
    </row>
    <row r="753" spans="9:19" s="3" customFormat="1" ht="12.75">
      <c r="I753" s="26"/>
      <c r="J753" s="182"/>
      <c r="K753" s="182"/>
      <c r="L753" s="182"/>
      <c r="M753" s="182"/>
      <c r="N753" s="182"/>
      <c r="O753" s="182"/>
      <c r="P753" s="182"/>
      <c r="Q753" s="182"/>
      <c r="S753" s="183"/>
    </row>
    <row r="754" spans="9:19" s="3" customFormat="1" ht="12.75">
      <c r="I754" s="26"/>
      <c r="J754" s="182"/>
      <c r="K754" s="182"/>
      <c r="L754" s="182"/>
      <c r="M754" s="182"/>
      <c r="N754" s="182"/>
      <c r="O754" s="182"/>
      <c r="P754" s="182"/>
      <c r="Q754" s="182"/>
      <c r="S754" s="183"/>
    </row>
    <row r="755" spans="9:19" s="3" customFormat="1" ht="12.75">
      <c r="I755" s="26"/>
      <c r="J755" s="182"/>
      <c r="K755" s="182"/>
      <c r="L755" s="182"/>
      <c r="M755" s="182"/>
      <c r="N755" s="182"/>
      <c r="O755" s="182"/>
      <c r="P755" s="182"/>
      <c r="Q755" s="182"/>
      <c r="S755" s="183"/>
    </row>
    <row r="756" spans="9:19" s="3" customFormat="1" ht="12.75">
      <c r="I756" s="26"/>
      <c r="J756" s="182"/>
      <c r="K756" s="182"/>
      <c r="L756" s="182"/>
      <c r="M756" s="182"/>
      <c r="N756" s="182"/>
      <c r="O756" s="182"/>
      <c r="P756" s="182"/>
      <c r="Q756" s="182"/>
      <c r="S756" s="183"/>
    </row>
    <row r="757" spans="9:19" s="3" customFormat="1" ht="12.75">
      <c r="I757" s="26"/>
      <c r="J757" s="182"/>
      <c r="K757" s="182"/>
      <c r="L757" s="182"/>
      <c r="M757" s="182"/>
      <c r="N757" s="182"/>
      <c r="O757" s="182"/>
      <c r="P757" s="182"/>
      <c r="Q757" s="182"/>
      <c r="S757" s="183"/>
    </row>
    <row r="758" spans="9:19" s="3" customFormat="1" ht="12.75">
      <c r="I758" s="26"/>
      <c r="J758" s="182"/>
      <c r="K758" s="182"/>
      <c r="L758" s="182"/>
      <c r="M758" s="182"/>
      <c r="N758" s="182"/>
      <c r="O758" s="182"/>
      <c r="P758" s="182"/>
      <c r="Q758" s="182"/>
      <c r="S758" s="183"/>
    </row>
    <row r="759" spans="9:19" s="3" customFormat="1" ht="12.75">
      <c r="I759" s="26"/>
      <c r="J759" s="182"/>
      <c r="K759" s="182"/>
      <c r="L759" s="182"/>
      <c r="M759" s="182"/>
      <c r="N759" s="182"/>
      <c r="O759" s="182"/>
      <c r="P759" s="182"/>
      <c r="Q759" s="182"/>
      <c r="S759" s="183"/>
    </row>
    <row r="760" spans="9:19" s="3" customFormat="1" ht="12.75">
      <c r="I760" s="26"/>
      <c r="J760" s="182"/>
      <c r="K760" s="182"/>
      <c r="L760" s="182"/>
      <c r="M760" s="182"/>
      <c r="N760" s="182"/>
      <c r="O760" s="182"/>
      <c r="P760" s="182"/>
      <c r="Q760" s="182"/>
      <c r="S760" s="183"/>
    </row>
    <row r="761" spans="9:19" s="3" customFormat="1" ht="12.75">
      <c r="I761" s="26"/>
      <c r="J761" s="182"/>
      <c r="K761" s="182"/>
      <c r="L761" s="182"/>
      <c r="M761" s="182"/>
      <c r="N761" s="182"/>
      <c r="O761" s="182"/>
      <c r="P761" s="182"/>
      <c r="Q761" s="182"/>
      <c r="S761" s="183"/>
    </row>
    <row r="762" spans="9:19" s="3" customFormat="1" ht="12.75">
      <c r="I762" s="26"/>
      <c r="J762" s="182"/>
      <c r="K762" s="182"/>
      <c r="L762" s="182"/>
      <c r="M762" s="182"/>
      <c r="N762" s="182"/>
      <c r="O762" s="182"/>
      <c r="P762" s="182"/>
      <c r="Q762" s="182"/>
      <c r="S762" s="183"/>
    </row>
    <row r="763" spans="9:19" s="3" customFormat="1" ht="12.75">
      <c r="I763" s="26"/>
      <c r="J763" s="182"/>
      <c r="K763" s="182"/>
      <c r="L763" s="182"/>
      <c r="M763" s="182"/>
      <c r="N763" s="182"/>
      <c r="O763" s="182"/>
      <c r="P763" s="182"/>
      <c r="Q763" s="182"/>
      <c r="S763" s="183"/>
    </row>
    <row r="764" spans="9:19" s="3" customFormat="1" ht="12.75">
      <c r="I764" s="26"/>
      <c r="J764" s="182"/>
      <c r="K764" s="182"/>
      <c r="L764" s="182"/>
      <c r="M764" s="182"/>
      <c r="N764" s="182"/>
      <c r="O764" s="182"/>
      <c r="P764" s="182"/>
      <c r="Q764" s="182"/>
      <c r="S764" s="183"/>
    </row>
    <row r="765" spans="9:19" s="3" customFormat="1" ht="12.75">
      <c r="I765" s="26"/>
      <c r="J765" s="182"/>
      <c r="K765" s="182"/>
      <c r="L765" s="182"/>
      <c r="M765" s="182"/>
      <c r="N765" s="182"/>
      <c r="O765" s="182"/>
      <c r="P765" s="182"/>
      <c r="Q765" s="182"/>
      <c r="S765" s="183"/>
    </row>
    <row r="766" spans="9:19" s="3" customFormat="1" ht="12.75">
      <c r="I766" s="26"/>
      <c r="J766" s="182"/>
      <c r="K766" s="182"/>
      <c r="L766" s="182"/>
      <c r="M766" s="182"/>
      <c r="N766" s="182"/>
      <c r="O766" s="182"/>
      <c r="P766" s="182"/>
      <c r="Q766" s="182"/>
      <c r="S766" s="183"/>
    </row>
    <row r="767" spans="9:19" s="3" customFormat="1" ht="12.75">
      <c r="I767" s="26"/>
      <c r="J767" s="182"/>
      <c r="K767" s="182"/>
      <c r="L767" s="182"/>
      <c r="M767" s="182"/>
      <c r="N767" s="182"/>
      <c r="O767" s="182"/>
      <c r="P767" s="182"/>
      <c r="Q767" s="182"/>
      <c r="S767" s="183"/>
    </row>
    <row r="768" spans="9:19" s="3" customFormat="1" ht="12.75">
      <c r="I768" s="26"/>
      <c r="J768" s="182"/>
      <c r="K768" s="182"/>
      <c r="L768" s="182"/>
      <c r="M768" s="182"/>
      <c r="N768" s="182"/>
      <c r="O768" s="182"/>
      <c r="P768" s="182"/>
      <c r="Q768" s="182"/>
      <c r="S768" s="183"/>
    </row>
    <row r="769" spans="9:19" s="3" customFormat="1" ht="12.75">
      <c r="I769" s="26"/>
      <c r="J769" s="182"/>
      <c r="K769" s="182"/>
      <c r="L769" s="182"/>
      <c r="M769" s="182"/>
      <c r="N769" s="182"/>
      <c r="O769" s="182"/>
      <c r="P769" s="182"/>
      <c r="Q769" s="182"/>
      <c r="S769" s="183"/>
    </row>
    <row r="770" spans="9:19" s="3" customFormat="1" ht="12.75">
      <c r="I770" s="26"/>
      <c r="J770" s="182"/>
      <c r="K770" s="182"/>
      <c r="L770" s="182"/>
      <c r="M770" s="182"/>
      <c r="N770" s="182"/>
      <c r="O770" s="182"/>
      <c r="P770" s="182"/>
      <c r="Q770" s="182"/>
      <c r="S770" s="183"/>
    </row>
    <row r="771" spans="9:19" s="3" customFormat="1" ht="12.75">
      <c r="I771" s="26"/>
      <c r="J771" s="182"/>
      <c r="K771" s="182"/>
      <c r="L771" s="182"/>
      <c r="M771" s="182"/>
      <c r="N771" s="182"/>
      <c r="O771" s="182"/>
      <c r="P771" s="182"/>
      <c r="Q771" s="182"/>
      <c r="S771" s="183"/>
    </row>
    <row r="772" spans="9:19" s="3" customFormat="1" ht="12.75">
      <c r="I772" s="26"/>
      <c r="J772" s="182"/>
      <c r="K772" s="182"/>
      <c r="L772" s="182"/>
      <c r="M772" s="182"/>
      <c r="N772" s="182"/>
      <c r="O772" s="182"/>
      <c r="P772" s="182"/>
      <c r="Q772" s="182"/>
      <c r="S772" s="183"/>
    </row>
    <row r="773" spans="9:19" s="3" customFormat="1" ht="12.75">
      <c r="I773" s="26"/>
      <c r="J773" s="182"/>
      <c r="K773" s="182"/>
      <c r="L773" s="182"/>
      <c r="M773" s="182"/>
      <c r="N773" s="182"/>
      <c r="O773" s="182"/>
      <c r="P773" s="182"/>
      <c r="Q773" s="182"/>
      <c r="S773" s="183"/>
    </row>
    <row r="774" spans="9:19" s="3" customFormat="1" ht="12.75">
      <c r="I774" s="26"/>
      <c r="J774" s="182"/>
      <c r="K774" s="182"/>
      <c r="L774" s="182"/>
      <c r="M774" s="182"/>
      <c r="N774" s="182"/>
      <c r="O774" s="182"/>
      <c r="P774" s="182"/>
      <c r="Q774" s="182"/>
      <c r="S774" s="183"/>
    </row>
    <row r="775" spans="9:19" s="3" customFormat="1" ht="12.75">
      <c r="I775" s="26"/>
      <c r="J775" s="182"/>
      <c r="K775" s="182"/>
      <c r="L775" s="182"/>
      <c r="M775" s="182"/>
      <c r="N775" s="182"/>
      <c r="O775" s="182"/>
      <c r="P775" s="182"/>
      <c r="Q775" s="182"/>
      <c r="S775" s="183"/>
    </row>
    <row r="776" spans="9:19" s="3" customFormat="1" ht="12.75">
      <c r="I776" s="26"/>
      <c r="J776" s="182"/>
      <c r="K776" s="182"/>
      <c r="L776" s="182"/>
      <c r="M776" s="182"/>
      <c r="N776" s="182"/>
      <c r="O776" s="182"/>
      <c r="P776" s="182"/>
      <c r="Q776" s="182"/>
      <c r="S776" s="183"/>
    </row>
    <row r="777" spans="9:19" s="3" customFormat="1" ht="12.75">
      <c r="I777" s="26"/>
      <c r="J777" s="182"/>
      <c r="K777" s="182"/>
      <c r="L777" s="182"/>
      <c r="M777" s="182"/>
      <c r="N777" s="182"/>
      <c r="O777" s="182"/>
      <c r="P777" s="182"/>
      <c r="Q777" s="182"/>
      <c r="S777" s="183"/>
    </row>
    <row r="778" spans="9:19" s="3" customFormat="1" ht="12.75">
      <c r="I778" s="26"/>
      <c r="J778" s="182"/>
      <c r="K778" s="182"/>
      <c r="L778" s="182"/>
      <c r="M778" s="182"/>
      <c r="N778" s="182"/>
      <c r="O778" s="182"/>
      <c r="P778" s="182"/>
      <c r="Q778" s="182"/>
      <c r="S778" s="183"/>
    </row>
    <row r="779" spans="9:19" s="3" customFormat="1" ht="12.75">
      <c r="I779" s="26"/>
      <c r="J779" s="182"/>
      <c r="K779" s="182"/>
      <c r="L779" s="182"/>
      <c r="M779" s="182"/>
      <c r="N779" s="182"/>
      <c r="O779" s="182"/>
      <c r="P779" s="182"/>
      <c r="Q779" s="182"/>
      <c r="S779" s="183"/>
    </row>
    <row r="780" spans="9:19" s="3" customFormat="1" ht="12.75">
      <c r="I780" s="26"/>
      <c r="J780" s="182"/>
      <c r="K780" s="182"/>
      <c r="L780" s="182"/>
      <c r="M780" s="182"/>
      <c r="N780" s="182"/>
      <c r="O780" s="182"/>
      <c r="P780" s="182"/>
      <c r="Q780" s="182"/>
      <c r="S780" s="183"/>
    </row>
    <row r="781" spans="9:19" s="3" customFormat="1" ht="12.75">
      <c r="I781" s="26"/>
      <c r="J781" s="182"/>
      <c r="K781" s="182"/>
      <c r="L781" s="182"/>
      <c r="M781" s="182"/>
      <c r="N781" s="182"/>
      <c r="O781" s="182"/>
      <c r="P781" s="182"/>
      <c r="Q781" s="182"/>
      <c r="S781" s="183"/>
    </row>
    <row r="782" spans="9:19" s="3" customFormat="1" ht="12.75">
      <c r="I782" s="26"/>
      <c r="J782" s="182"/>
      <c r="K782" s="182"/>
      <c r="L782" s="182"/>
      <c r="M782" s="182"/>
      <c r="N782" s="182"/>
      <c r="O782" s="182"/>
      <c r="P782" s="182"/>
      <c r="Q782" s="182"/>
      <c r="S782" s="183"/>
    </row>
    <row r="783" spans="9:19" s="3" customFormat="1" ht="12.75">
      <c r="I783" s="26"/>
      <c r="J783" s="182"/>
      <c r="K783" s="182"/>
      <c r="L783" s="182"/>
      <c r="M783" s="182"/>
      <c r="N783" s="182"/>
      <c r="O783" s="182"/>
      <c r="P783" s="182"/>
      <c r="Q783" s="182"/>
      <c r="S783" s="183"/>
    </row>
    <row r="784" spans="9:19" s="3" customFormat="1" ht="12.75">
      <c r="I784" s="26"/>
      <c r="J784" s="182"/>
      <c r="K784" s="182"/>
      <c r="L784" s="182"/>
      <c r="M784" s="182"/>
      <c r="N784" s="182"/>
      <c r="O784" s="182"/>
      <c r="P784" s="182"/>
      <c r="Q784" s="182"/>
      <c r="S784" s="183"/>
    </row>
    <row r="785" spans="9:19" s="3" customFormat="1" ht="12.75">
      <c r="I785" s="26"/>
      <c r="J785" s="182"/>
      <c r="K785" s="182"/>
      <c r="L785" s="182"/>
      <c r="M785" s="182"/>
      <c r="N785" s="182"/>
      <c r="O785" s="182"/>
      <c r="P785" s="182"/>
      <c r="Q785" s="182"/>
      <c r="S785" s="183"/>
    </row>
    <row r="786" spans="9:19" s="3" customFormat="1" ht="12.75">
      <c r="I786" s="26"/>
      <c r="J786" s="182"/>
      <c r="K786" s="182"/>
      <c r="L786" s="182"/>
      <c r="M786" s="182"/>
      <c r="N786" s="182"/>
      <c r="O786" s="182"/>
      <c r="P786" s="182"/>
      <c r="Q786" s="182"/>
      <c r="S786" s="183"/>
    </row>
    <row r="787" spans="9:19" s="3" customFormat="1" ht="12.75">
      <c r="I787" s="26"/>
      <c r="J787" s="182"/>
      <c r="K787" s="182"/>
      <c r="L787" s="182"/>
      <c r="M787" s="182"/>
      <c r="N787" s="182"/>
      <c r="O787" s="182"/>
      <c r="P787" s="182"/>
      <c r="Q787" s="182"/>
      <c r="S787" s="183"/>
    </row>
    <row r="788" spans="9:19" s="3" customFormat="1" ht="12.75">
      <c r="I788" s="26"/>
      <c r="J788" s="182"/>
      <c r="K788" s="182"/>
      <c r="L788" s="182"/>
      <c r="M788" s="182"/>
      <c r="N788" s="182"/>
      <c r="O788" s="182"/>
      <c r="P788" s="182"/>
      <c r="Q788" s="182"/>
      <c r="S788" s="183"/>
    </row>
    <row r="789" spans="9:19" s="3" customFormat="1" ht="12.75">
      <c r="I789" s="26"/>
      <c r="J789" s="182"/>
      <c r="K789" s="182"/>
      <c r="L789" s="182"/>
      <c r="M789" s="182"/>
      <c r="N789" s="182"/>
      <c r="O789" s="182"/>
      <c r="P789" s="182"/>
      <c r="Q789" s="182"/>
      <c r="S789" s="183"/>
    </row>
    <row r="790" spans="9:19" s="3" customFormat="1" ht="12.75">
      <c r="I790" s="26"/>
      <c r="J790" s="182"/>
      <c r="K790" s="182"/>
      <c r="L790" s="182"/>
      <c r="M790" s="182"/>
      <c r="N790" s="182"/>
      <c r="O790" s="182"/>
      <c r="P790" s="182"/>
      <c r="Q790" s="182"/>
      <c r="S790" s="183"/>
    </row>
    <row r="791" spans="9:19" s="3" customFormat="1" ht="12.75">
      <c r="I791" s="26"/>
      <c r="J791" s="182"/>
      <c r="K791" s="182"/>
      <c r="L791" s="182"/>
      <c r="M791" s="182"/>
      <c r="N791" s="182"/>
      <c r="O791" s="182"/>
      <c r="P791" s="182"/>
      <c r="Q791" s="182"/>
      <c r="S791" s="183"/>
    </row>
    <row r="792" spans="9:19" s="3" customFormat="1" ht="12.75">
      <c r="I792" s="26"/>
      <c r="J792" s="182"/>
      <c r="K792" s="182"/>
      <c r="L792" s="182"/>
      <c r="M792" s="182"/>
      <c r="N792" s="182"/>
      <c r="O792" s="182"/>
      <c r="P792" s="182"/>
      <c r="Q792" s="182"/>
      <c r="S792" s="183"/>
    </row>
    <row r="793" spans="9:19" s="3" customFormat="1" ht="12.75">
      <c r="I793" s="26"/>
      <c r="J793" s="182"/>
      <c r="K793" s="182"/>
      <c r="L793" s="182"/>
      <c r="M793" s="182"/>
      <c r="N793" s="182"/>
      <c r="O793" s="182"/>
      <c r="P793" s="182"/>
      <c r="Q793" s="182"/>
      <c r="S793" s="183"/>
    </row>
    <row r="794" spans="9:19" s="3" customFormat="1" ht="12.75">
      <c r="I794" s="26"/>
      <c r="J794" s="182"/>
      <c r="K794" s="182"/>
      <c r="L794" s="182"/>
      <c r="M794" s="182"/>
      <c r="N794" s="182"/>
      <c r="O794" s="182"/>
      <c r="P794" s="182"/>
      <c r="Q794" s="182"/>
      <c r="S794" s="183"/>
    </row>
    <row r="795" spans="9:19" s="3" customFormat="1" ht="12.75">
      <c r="I795" s="26"/>
      <c r="J795" s="182"/>
      <c r="K795" s="182"/>
      <c r="L795" s="182"/>
      <c r="M795" s="182"/>
      <c r="N795" s="182"/>
      <c r="O795" s="182"/>
      <c r="P795" s="182"/>
      <c r="Q795" s="182"/>
      <c r="S795" s="183"/>
    </row>
    <row r="796" spans="9:19" s="3" customFormat="1" ht="12.75">
      <c r="I796" s="26"/>
      <c r="J796" s="182"/>
      <c r="K796" s="182"/>
      <c r="L796" s="182"/>
      <c r="M796" s="182"/>
      <c r="N796" s="182"/>
      <c r="O796" s="182"/>
      <c r="P796" s="182"/>
      <c r="Q796" s="182"/>
      <c r="S796" s="183"/>
    </row>
    <row r="797" spans="9:19" s="3" customFormat="1" ht="12.75">
      <c r="I797" s="26"/>
      <c r="J797" s="182"/>
      <c r="K797" s="182"/>
      <c r="L797" s="182"/>
      <c r="M797" s="182"/>
      <c r="N797" s="182"/>
      <c r="O797" s="182"/>
      <c r="P797" s="182"/>
      <c r="Q797" s="182"/>
      <c r="S797" s="183"/>
    </row>
    <row r="798" spans="9:19" s="3" customFormat="1" ht="12.75">
      <c r="I798" s="26"/>
      <c r="J798" s="182"/>
      <c r="K798" s="182"/>
      <c r="L798" s="182"/>
      <c r="M798" s="182"/>
      <c r="N798" s="182"/>
      <c r="O798" s="182"/>
      <c r="P798" s="182"/>
      <c r="Q798" s="182"/>
      <c r="S798" s="183"/>
    </row>
    <row r="799" spans="9:19" s="3" customFormat="1" ht="12.75">
      <c r="I799" s="26"/>
      <c r="J799" s="182"/>
      <c r="K799" s="182"/>
      <c r="L799" s="182"/>
      <c r="M799" s="182"/>
      <c r="N799" s="182"/>
      <c r="O799" s="182"/>
      <c r="P799" s="182"/>
      <c r="Q799" s="182"/>
      <c r="S799" s="183"/>
    </row>
    <row r="800" spans="9:19" s="3" customFormat="1" ht="12.75">
      <c r="I800" s="26"/>
      <c r="J800" s="182"/>
      <c r="K800" s="182"/>
      <c r="L800" s="182"/>
      <c r="M800" s="182"/>
      <c r="N800" s="182"/>
      <c r="O800" s="182"/>
      <c r="P800" s="182"/>
      <c r="Q800" s="182"/>
      <c r="S800" s="183"/>
    </row>
    <row r="801" spans="9:19" s="3" customFormat="1" ht="12.75">
      <c r="I801" s="26"/>
      <c r="J801" s="182"/>
      <c r="K801" s="182"/>
      <c r="L801" s="182"/>
      <c r="M801" s="182"/>
      <c r="N801" s="182"/>
      <c r="O801" s="182"/>
      <c r="P801" s="182"/>
      <c r="Q801" s="182"/>
      <c r="S801" s="183"/>
    </row>
    <row r="802" spans="9:19" s="3" customFormat="1" ht="12.75">
      <c r="I802" s="26"/>
      <c r="J802" s="182"/>
      <c r="K802" s="182"/>
      <c r="L802" s="182"/>
      <c r="M802" s="182"/>
      <c r="N802" s="182"/>
      <c r="O802" s="182"/>
      <c r="P802" s="182"/>
      <c r="Q802" s="182"/>
      <c r="S802" s="183"/>
    </row>
    <row r="803" spans="9:19" s="3" customFormat="1" ht="12.75">
      <c r="I803" s="26"/>
      <c r="J803" s="182"/>
      <c r="K803" s="182"/>
      <c r="L803" s="182"/>
      <c r="M803" s="182"/>
      <c r="N803" s="182"/>
      <c r="O803" s="182"/>
      <c r="P803" s="182"/>
      <c r="Q803" s="182"/>
      <c r="S803" s="183"/>
    </row>
    <row r="804" spans="9:19" s="3" customFormat="1" ht="12.75">
      <c r="I804" s="26"/>
      <c r="J804" s="182"/>
      <c r="K804" s="182"/>
      <c r="L804" s="182"/>
      <c r="M804" s="182"/>
      <c r="N804" s="182"/>
      <c r="O804" s="182"/>
      <c r="P804" s="182"/>
      <c r="Q804" s="182"/>
      <c r="S804" s="183"/>
    </row>
    <row r="805" spans="9:19" s="3" customFormat="1" ht="12.75">
      <c r="I805" s="26"/>
      <c r="J805" s="182"/>
      <c r="K805" s="182"/>
      <c r="L805" s="182"/>
      <c r="M805" s="182"/>
      <c r="N805" s="182"/>
      <c r="O805" s="182"/>
      <c r="P805" s="182"/>
      <c r="Q805" s="182"/>
      <c r="S805" s="183"/>
    </row>
    <row r="806" spans="9:19" s="3" customFormat="1" ht="12.75">
      <c r="I806" s="26"/>
      <c r="J806" s="182"/>
      <c r="K806" s="182"/>
      <c r="L806" s="182"/>
      <c r="M806" s="182"/>
      <c r="N806" s="182"/>
      <c r="O806" s="182"/>
      <c r="P806" s="182"/>
      <c r="Q806" s="182"/>
      <c r="S806" s="183"/>
    </row>
    <row r="807" spans="9:19" s="3" customFormat="1" ht="12.75">
      <c r="I807" s="26"/>
      <c r="J807" s="182"/>
      <c r="K807" s="182"/>
      <c r="L807" s="182"/>
      <c r="M807" s="182"/>
      <c r="N807" s="182"/>
      <c r="O807" s="182"/>
      <c r="P807" s="182"/>
      <c r="Q807" s="182"/>
      <c r="S807" s="183"/>
    </row>
    <row r="808" spans="9:19" s="3" customFormat="1" ht="12.75">
      <c r="I808" s="26"/>
      <c r="J808" s="182"/>
      <c r="K808" s="182"/>
      <c r="L808" s="182"/>
      <c r="M808" s="182"/>
      <c r="N808" s="182"/>
      <c r="O808" s="182"/>
      <c r="P808" s="182"/>
      <c r="Q808" s="182"/>
      <c r="S808" s="183"/>
    </row>
    <row r="809" spans="9:19" s="3" customFormat="1" ht="12.75">
      <c r="I809" s="26"/>
      <c r="J809" s="182"/>
      <c r="K809" s="182"/>
      <c r="L809" s="182"/>
      <c r="M809" s="182"/>
      <c r="N809" s="182"/>
      <c r="O809" s="182"/>
      <c r="P809" s="182"/>
      <c r="Q809" s="182"/>
      <c r="S809" s="183"/>
    </row>
    <row r="810" spans="9:19" s="3" customFormat="1" ht="12.75">
      <c r="I810" s="26"/>
      <c r="J810" s="182"/>
      <c r="K810" s="182"/>
      <c r="L810" s="182"/>
      <c r="M810" s="182"/>
      <c r="N810" s="182"/>
      <c r="O810" s="182"/>
      <c r="P810" s="182"/>
      <c r="Q810" s="182"/>
      <c r="S810" s="183"/>
    </row>
    <row r="811" spans="9:19" s="3" customFormat="1" ht="12.75">
      <c r="I811" s="26"/>
      <c r="J811" s="182"/>
      <c r="K811" s="182"/>
      <c r="L811" s="182"/>
      <c r="M811" s="182"/>
      <c r="N811" s="182"/>
      <c r="O811" s="182"/>
      <c r="P811" s="182"/>
      <c r="Q811" s="182"/>
      <c r="S811" s="183"/>
    </row>
    <row r="812" spans="9:19" s="3" customFormat="1" ht="12.75">
      <c r="I812" s="26"/>
      <c r="J812" s="182"/>
      <c r="K812" s="182"/>
      <c r="L812" s="182"/>
      <c r="M812" s="182"/>
      <c r="N812" s="182"/>
      <c r="O812" s="182"/>
      <c r="P812" s="182"/>
      <c r="Q812" s="182"/>
      <c r="S812" s="183"/>
    </row>
    <row r="813" spans="9:19" s="3" customFormat="1" ht="12.75">
      <c r="I813" s="26"/>
      <c r="J813" s="182"/>
      <c r="K813" s="182"/>
      <c r="L813" s="182"/>
      <c r="M813" s="182"/>
      <c r="N813" s="182"/>
      <c r="O813" s="182"/>
      <c r="P813" s="182"/>
      <c r="Q813" s="182"/>
      <c r="S813" s="183"/>
    </row>
    <row r="814" spans="9:19" s="3" customFormat="1" ht="12.75">
      <c r="I814" s="26"/>
      <c r="J814" s="182"/>
      <c r="K814" s="182"/>
      <c r="L814" s="182"/>
      <c r="M814" s="182"/>
      <c r="N814" s="182"/>
      <c r="O814" s="182"/>
      <c r="P814" s="182"/>
      <c r="Q814" s="182"/>
      <c r="S814" s="183"/>
    </row>
    <row r="815" spans="9:19" s="3" customFormat="1" ht="12.75">
      <c r="I815" s="26"/>
      <c r="J815" s="182"/>
      <c r="K815" s="182"/>
      <c r="L815" s="182"/>
      <c r="M815" s="182"/>
      <c r="N815" s="182"/>
      <c r="O815" s="182"/>
      <c r="P815" s="182"/>
      <c r="Q815" s="182"/>
      <c r="S815" s="183"/>
    </row>
    <row r="816" spans="9:19" s="3" customFormat="1" ht="12.75">
      <c r="I816" s="26"/>
      <c r="J816" s="182"/>
      <c r="K816" s="182"/>
      <c r="L816" s="182"/>
      <c r="M816" s="182"/>
      <c r="N816" s="182"/>
      <c r="O816" s="182"/>
      <c r="P816" s="182"/>
      <c r="Q816" s="182"/>
      <c r="S816" s="183"/>
    </row>
    <row r="817" spans="9:19" s="3" customFormat="1" ht="12.75">
      <c r="I817" s="26"/>
      <c r="J817" s="182"/>
      <c r="K817" s="182"/>
      <c r="L817" s="182"/>
      <c r="M817" s="182"/>
      <c r="N817" s="182"/>
      <c r="O817" s="182"/>
      <c r="P817" s="182"/>
      <c r="Q817" s="182"/>
      <c r="S817" s="183"/>
    </row>
    <row r="818" spans="9:19" s="3" customFormat="1" ht="12.75">
      <c r="I818" s="26"/>
      <c r="J818" s="182"/>
      <c r="K818" s="182"/>
      <c r="L818" s="182"/>
      <c r="M818" s="182"/>
      <c r="N818" s="182"/>
      <c r="O818" s="182"/>
      <c r="P818" s="182"/>
      <c r="Q818" s="182"/>
      <c r="S818" s="183"/>
    </row>
    <row r="819" spans="9:19" s="3" customFormat="1" ht="12.75">
      <c r="I819" s="26"/>
      <c r="J819" s="182"/>
      <c r="K819" s="182"/>
      <c r="L819" s="182"/>
      <c r="M819" s="182"/>
      <c r="N819" s="182"/>
      <c r="O819" s="182"/>
      <c r="P819" s="182"/>
      <c r="Q819" s="182"/>
      <c r="S819" s="183"/>
    </row>
    <row r="820" spans="9:19" s="3" customFormat="1" ht="12.75">
      <c r="I820" s="26"/>
      <c r="J820" s="182"/>
      <c r="K820" s="182"/>
      <c r="L820" s="182"/>
      <c r="M820" s="182"/>
      <c r="N820" s="182"/>
      <c r="O820" s="182"/>
      <c r="P820" s="182"/>
      <c r="Q820" s="182"/>
      <c r="S820" s="183"/>
    </row>
    <row r="821" spans="9:19" s="3" customFormat="1" ht="12.75">
      <c r="I821" s="26"/>
      <c r="J821" s="182"/>
      <c r="K821" s="182"/>
      <c r="L821" s="182"/>
      <c r="M821" s="182"/>
      <c r="N821" s="182"/>
      <c r="O821" s="182"/>
      <c r="P821" s="182"/>
      <c r="Q821" s="182"/>
      <c r="S821" s="183"/>
    </row>
    <row r="822" spans="9:19" s="3" customFormat="1" ht="12.75">
      <c r="I822" s="26"/>
      <c r="J822" s="182"/>
      <c r="K822" s="182"/>
      <c r="L822" s="182"/>
      <c r="M822" s="182"/>
      <c r="N822" s="182"/>
      <c r="O822" s="182"/>
      <c r="P822" s="182"/>
      <c r="Q822" s="182"/>
      <c r="S822" s="183"/>
    </row>
    <row r="823" spans="9:19" s="3" customFormat="1" ht="12.75">
      <c r="I823" s="26"/>
      <c r="J823" s="182"/>
      <c r="K823" s="182"/>
      <c r="L823" s="182"/>
      <c r="M823" s="182"/>
      <c r="N823" s="182"/>
      <c r="O823" s="182"/>
      <c r="P823" s="182"/>
      <c r="Q823" s="182"/>
      <c r="S823" s="183"/>
    </row>
    <row r="824" spans="9:19" s="3" customFormat="1" ht="12.75">
      <c r="I824" s="26"/>
      <c r="J824" s="182"/>
      <c r="K824" s="182"/>
      <c r="L824" s="182"/>
      <c r="M824" s="182"/>
      <c r="N824" s="182"/>
      <c r="O824" s="182"/>
      <c r="P824" s="182"/>
      <c r="Q824" s="182"/>
      <c r="S824" s="183"/>
    </row>
    <row r="825" spans="9:19" s="3" customFormat="1" ht="12.75">
      <c r="I825" s="26"/>
      <c r="J825" s="182"/>
      <c r="K825" s="182"/>
      <c r="L825" s="182"/>
      <c r="M825" s="182"/>
      <c r="N825" s="182"/>
      <c r="O825" s="182"/>
      <c r="P825" s="182"/>
      <c r="Q825" s="182"/>
      <c r="S825" s="183"/>
    </row>
    <row r="826" spans="9:19" s="3" customFormat="1" ht="12.75">
      <c r="I826" s="26"/>
      <c r="J826" s="182"/>
      <c r="K826" s="182"/>
      <c r="L826" s="182"/>
      <c r="M826" s="182"/>
      <c r="N826" s="182"/>
      <c r="O826" s="182"/>
      <c r="P826" s="182"/>
      <c r="Q826" s="182"/>
      <c r="S826" s="183"/>
    </row>
    <row r="827" spans="9:19" s="3" customFormat="1" ht="12.75">
      <c r="I827" s="26"/>
      <c r="J827" s="182"/>
      <c r="K827" s="182"/>
      <c r="L827" s="182"/>
      <c r="M827" s="182"/>
      <c r="N827" s="182"/>
      <c r="O827" s="182"/>
      <c r="P827" s="182"/>
      <c r="Q827" s="182"/>
      <c r="S827" s="183"/>
    </row>
    <row r="828" spans="9:19" s="3" customFormat="1" ht="12.75">
      <c r="I828" s="26"/>
      <c r="J828" s="182"/>
      <c r="K828" s="182"/>
      <c r="L828" s="182"/>
      <c r="M828" s="182"/>
      <c r="N828" s="182"/>
      <c r="O828" s="182"/>
      <c r="P828" s="182"/>
      <c r="Q828" s="182"/>
      <c r="S828" s="183"/>
    </row>
    <row r="829" spans="9:19" s="3" customFormat="1" ht="12.75">
      <c r="I829" s="26"/>
      <c r="J829" s="182"/>
      <c r="K829" s="182"/>
      <c r="L829" s="182"/>
      <c r="M829" s="182"/>
      <c r="N829" s="182"/>
      <c r="O829" s="182"/>
      <c r="P829" s="182"/>
      <c r="Q829" s="182"/>
      <c r="S829" s="183"/>
    </row>
    <row r="830" spans="9:19" s="3" customFormat="1" ht="12.75">
      <c r="I830" s="26"/>
      <c r="J830" s="182"/>
      <c r="K830" s="182"/>
      <c r="L830" s="182"/>
      <c r="M830" s="182"/>
      <c r="N830" s="182"/>
      <c r="O830" s="182"/>
      <c r="P830" s="182"/>
      <c r="Q830" s="182"/>
      <c r="S830" s="183"/>
    </row>
    <row r="831" spans="9:19" s="3" customFormat="1" ht="12.75">
      <c r="I831" s="26"/>
      <c r="J831" s="182"/>
      <c r="K831" s="182"/>
      <c r="L831" s="182"/>
      <c r="M831" s="182"/>
      <c r="N831" s="182"/>
      <c r="O831" s="182"/>
      <c r="P831" s="182"/>
      <c r="Q831" s="182"/>
      <c r="S831" s="183"/>
    </row>
    <row r="832" spans="9:19" s="3" customFormat="1" ht="12.75">
      <c r="I832" s="26"/>
      <c r="J832" s="182"/>
      <c r="K832" s="182"/>
      <c r="L832" s="182"/>
      <c r="M832" s="182"/>
      <c r="N832" s="182"/>
      <c r="O832" s="182"/>
      <c r="P832" s="182"/>
      <c r="Q832" s="182"/>
      <c r="S832" s="183"/>
    </row>
    <row r="833" spans="9:19" s="3" customFormat="1" ht="12.75">
      <c r="I833" s="26"/>
      <c r="J833" s="182"/>
      <c r="K833" s="182"/>
      <c r="L833" s="182"/>
      <c r="M833" s="182"/>
      <c r="N833" s="182"/>
      <c r="O833" s="182"/>
      <c r="P833" s="182"/>
      <c r="Q833" s="182"/>
      <c r="S833" s="183"/>
    </row>
    <row r="834" spans="9:19" s="3" customFormat="1" ht="12.75">
      <c r="I834" s="26"/>
      <c r="J834" s="182"/>
      <c r="K834" s="182"/>
      <c r="L834" s="182"/>
      <c r="M834" s="182"/>
      <c r="N834" s="182"/>
      <c r="O834" s="182"/>
      <c r="P834" s="182"/>
      <c r="Q834" s="182"/>
      <c r="S834" s="183"/>
    </row>
    <row r="835" spans="9:19" s="3" customFormat="1" ht="12.75">
      <c r="I835" s="26"/>
      <c r="J835" s="182"/>
      <c r="K835" s="182"/>
      <c r="L835" s="182"/>
      <c r="M835" s="182"/>
      <c r="N835" s="182"/>
      <c r="O835" s="182"/>
      <c r="P835" s="182"/>
      <c r="Q835" s="182"/>
      <c r="S835" s="183"/>
    </row>
    <row r="836" spans="9:19" s="3" customFormat="1" ht="12.75">
      <c r="I836" s="26"/>
      <c r="J836" s="182"/>
      <c r="K836" s="182"/>
      <c r="L836" s="182"/>
      <c r="M836" s="182"/>
      <c r="N836" s="182"/>
      <c r="O836" s="182"/>
      <c r="P836" s="182"/>
      <c r="Q836" s="182"/>
      <c r="S836" s="183"/>
    </row>
    <row r="837" spans="9:19" s="3" customFormat="1" ht="12.75">
      <c r="I837" s="26"/>
      <c r="J837" s="182"/>
      <c r="K837" s="182"/>
      <c r="L837" s="182"/>
      <c r="M837" s="182"/>
      <c r="N837" s="182"/>
      <c r="O837" s="182"/>
      <c r="P837" s="182"/>
      <c r="Q837" s="182"/>
      <c r="S837" s="183"/>
    </row>
    <row r="838" spans="9:19" s="3" customFormat="1" ht="12.75">
      <c r="I838" s="26"/>
      <c r="J838" s="182"/>
      <c r="K838" s="182"/>
      <c r="L838" s="182"/>
      <c r="M838" s="182"/>
      <c r="N838" s="182"/>
      <c r="O838" s="182"/>
      <c r="P838" s="182"/>
      <c r="Q838" s="182"/>
      <c r="S838" s="183"/>
    </row>
    <row r="839" spans="9:19" s="3" customFormat="1" ht="12.75">
      <c r="I839" s="26"/>
      <c r="J839" s="182"/>
      <c r="K839" s="182"/>
      <c r="L839" s="182"/>
      <c r="M839" s="182"/>
      <c r="N839" s="182"/>
      <c r="O839" s="182"/>
      <c r="P839" s="182"/>
      <c r="Q839" s="182"/>
      <c r="S839" s="183"/>
    </row>
    <row r="840" spans="9:19" s="3" customFormat="1" ht="12.75">
      <c r="I840" s="26"/>
      <c r="J840" s="182"/>
      <c r="K840" s="182"/>
      <c r="L840" s="182"/>
      <c r="M840" s="182"/>
      <c r="N840" s="182"/>
      <c r="O840" s="182"/>
      <c r="P840" s="182"/>
      <c r="Q840" s="182"/>
      <c r="S840" s="183"/>
    </row>
    <row r="841" spans="9:19" s="3" customFormat="1" ht="12.75">
      <c r="I841" s="26"/>
      <c r="J841" s="182"/>
      <c r="K841" s="182"/>
      <c r="L841" s="182"/>
      <c r="M841" s="182"/>
      <c r="N841" s="182"/>
      <c r="O841" s="182"/>
      <c r="P841" s="182"/>
      <c r="Q841" s="182"/>
      <c r="S841" s="183"/>
    </row>
    <row r="842" spans="9:19" s="3" customFormat="1" ht="12.75">
      <c r="I842" s="26"/>
      <c r="J842" s="182"/>
      <c r="K842" s="182"/>
      <c r="L842" s="182"/>
      <c r="M842" s="182"/>
      <c r="N842" s="182"/>
      <c r="O842" s="182"/>
      <c r="P842" s="182"/>
      <c r="Q842" s="182"/>
      <c r="S842" s="183"/>
    </row>
    <row r="843" spans="9:19" s="3" customFormat="1" ht="12.75">
      <c r="I843" s="26"/>
      <c r="J843" s="182"/>
      <c r="K843" s="182"/>
      <c r="L843" s="182"/>
      <c r="M843" s="182"/>
      <c r="N843" s="182"/>
      <c r="O843" s="182"/>
      <c r="P843" s="182"/>
      <c r="Q843" s="182"/>
      <c r="S843" s="183"/>
    </row>
    <row r="844" spans="9:19" s="3" customFormat="1" ht="12.75">
      <c r="I844" s="26"/>
      <c r="J844" s="182"/>
      <c r="K844" s="182"/>
      <c r="L844" s="182"/>
      <c r="M844" s="182"/>
      <c r="N844" s="182"/>
      <c r="O844" s="182"/>
      <c r="P844" s="182"/>
      <c r="Q844" s="182"/>
      <c r="S844" s="183"/>
    </row>
    <row r="845" spans="9:19" s="3" customFormat="1" ht="12.75">
      <c r="I845" s="26"/>
      <c r="J845" s="182"/>
      <c r="K845" s="182"/>
      <c r="L845" s="182"/>
      <c r="M845" s="182"/>
      <c r="N845" s="182"/>
      <c r="O845" s="182"/>
      <c r="P845" s="182"/>
      <c r="Q845" s="182"/>
      <c r="S845" s="183"/>
    </row>
    <row r="846" spans="9:19" s="3" customFormat="1" ht="12.75">
      <c r="I846" s="26"/>
      <c r="J846" s="182"/>
      <c r="K846" s="182"/>
      <c r="L846" s="182"/>
      <c r="M846" s="182"/>
      <c r="N846" s="182"/>
      <c r="O846" s="182"/>
      <c r="P846" s="182"/>
      <c r="Q846" s="182"/>
      <c r="S846" s="183"/>
    </row>
    <row r="847" spans="9:19" s="3" customFormat="1" ht="12.75">
      <c r="I847" s="26"/>
      <c r="J847" s="182"/>
      <c r="K847" s="182"/>
      <c r="L847" s="182"/>
      <c r="M847" s="182"/>
      <c r="N847" s="182"/>
      <c r="O847" s="182"/>
      <c r="P847" s="182"/>
      <c r="Q847" s="182"/>
      <c r="S847" s="183"/>
    </row>
    <row r="848" spans="9:19" s="3" customFormat="1" ht="12.75">
      <c r="I848" s="26"/>
      <c r="J848" s="182"/>
      <c r="K848" s="182"/>
      <c r="L848" s="182"/>
      <c r="M848" s="182"/>
      <c r="N848" s="182"/>
      <c r="O848" s="182"/>
      <c r="P848" s="182"/>
      <c r="Q848" s="182"/>
      <c r="S848" s="183"/>
    </row>
    <row r="849" spans="9:19" s="3" customFormat="1" ht="12.75">
      <c r="I849" s="26"/>
      <c r="J849" s="182"/>
      <c r="K849" s="182"/>
      <c r="L849" s="182"/>
      <c r="M849" s="182"/>
      <c r="N849" s="182"/>
      <c r="O849" s="182"/>
      <c r="P849" s="182"/>
      <c r="Q849" s="182"/>
      <c r="S849" s="183"/>
    </row>
    <row r="850" spans="9:19" s="3" customFormat="1" ht="12.75">
      <c r="I850" s="26"/>
      <c r="J850" s="182"/>
      <c r="K850" s="182"/>
      <c r="L850" s="182"/>
      <c r="M850" s="182"/>
      <c r="N850" s="182"/>
      <c r="O850" s="182"/>
      <c r="P850" s="182"/>
      <c r="Q850" s="182"/>
      <c r="S850" s="183"/>
    </row>
    <row r="851" spans="9:19" s="3" customFormat="1" ht="12.75">
      <c r="I851" s="26"/>
      <c r="J851" s="182"/>
      <c r="K851" s="182"/>
      <c r="L851" s="182"/>
      <c r="M851" s="182"/>
      <c r="N851" s="182"/>
      <c r="O851" s="182"/>
      <c r="P851" s="182"/>
      <c r="Q851" s="182"/>
      <c r="S851" s="183"/>
    </row>
    <row r="852" spans="9:19" s="3" customFormat="1" ht="12.75">
      <c r="I852" s="26"/>
      <c r="J852" s="182"/>
      <c r="K852" s="182"/>
      <c r="L852" s="182"/>
      <c r="M852" s="182"/>
      <c r="N852" s="182"/>
      <c r="O852" s="182"/>
      <c r="P852" s="182"/>
      <c r="Q852" s="182"/>
      <c r="S852" s="183"/>
    </row>
    <row r="853" spans="9:19" s="3" customFormat="1" ht="12.75">
      <c r="I853" s="26"/>
      <c r="J853" s="182"/>
      <c r="K853" s="182"/>
      <c r="L853" s="182"/>
      <c r="M853" s="182"/>
      <c r="N853" s="182"/>
      <c r="O853" s="182"/>
      <c r="P853" s="182"/>
      <c r="Q853" s="182"/>
      <c r="S853" s="183"/>
    </row>
    <row r="854" spans="9:19" s="3" customFormat="1" ht="12.75">
      <c r="I854" s="26"/>
      <c r="J854" s="182"/>
      <c r="K854" s="182"/>
      <c r="L854" s="182"/>
      <c r="M854" s="182"/>
      <c r="N854" s="182"/>
      <c r="O854" s="182"/>
      <c r="P854" s="182"/>
      <c r="Q854" s="182"/>
      <c r="S854" s="183"/>
    </row>
    <row r="855" spans="9:19" s="3" customFormat="1" ht="12.75">
      <c r="I855" s="26"/>
      <c r="J855" s="182"/>
      <c r="K855" s="182"/>
      <c r="L855" s="182"/>
      <c r="M855" s="182"/>
      <c r="N855" s="182"/>
      <c r="O855" s="182"/>
      <c r="P855" s="182"/>
      <c r="Q855" s="182"/>
      <c r="S855" s="183"/>
    </row>
    <row r="856" spans="9:19" s="3" customFormat="1" ht="12.75">
      <c r="I856" s="26"/>
      <c r="J856" s="182"/>
      <c r="K856" s="182"/>
      <c r="L856" s="182"/>
      <c r="M856" s="182"/>
      <c r="N856" s="182"/>
      <c r="O856" s="182"/>
      <c r="P856" s="182"/>
      <c r="Q856" s="182"/>
      <c r="S856" s="183"/>
    </row>
    <row r="857" spans="9:19" s="3" customFormat="1" ht="12.75">
      <c r="I857" s="26"/>
      <c r="J857" s="182"/>
      <c r="K857" s="182"/>
      <c r="L857" s="182"/>
      <c r="M857" s="182"/>
      <c r="N857" s="182"/>
      <c r="O857" s="182"/>
      <c r="P857" s="182"/>
      <c r="Q857" s="182"/>
      <c r="S857" s="183"/>
    </row>
    <row r="858" spans="9:19" s="3" customFormat="1" ht="12.75">
      <c r="I858" s="26"/>
      <c r="J858" s="182"/>
      <c r="K858" s="182"/>
      <c r="L858" s="182"/>
      <c r="M858" s="182"/>
      <c r="N858" s="182"/>
      <c r="O858" s="182"/>
      <c r="P858" s="182"/>
      <c r="Q858" s="182"/>
      <c r="S858" s="183"/>
    </row>
    <row r="859" spans="9:19" s="3" customFormat="1" ht="12.75">
      <c r="I859" s="26"/>
      <c r="J859" s="182"/>
      <c r="K859" s="182"/>
      <c r="L859" s="182"/>
      <c r="M859" s="182"/>
      <c r="N859" s="182"/>
      <c r="O859" s="182"/>
      <c r="P859" s="182"/>
      <c r="Q859" s="182"/>
      <c r="S859" s="183"/>
    </row>
    <row r="860" spans="9:19" s="3" customFormat="1" ht="12.75">
      <c r="I860" s="26"/>
      <c r="J860" s="182"/>
      <c r="K860" s="182"/>
      <c r="L860" s="182"/>
      <c r="M860" s="182"/>
      <c r="N860" s="182"/>
      <c r="O860" s="182"/>
      <c r="P860" s="182"/>
      <c r="Q860" s="182"/>
      <c r="S860" s="183"/>
    </row>
    <row r="861" spans="9:19" s="3" customFormat="1" ht="12.75">
      <c r="I861" s="26"/>
      <c r="J861" s="182"/>
      <c r="K861" s="182"/>
      <c r="L861" s="182"/>
      <c r="M861" s="182"/>
      <c r="N861" s="182"/>
      <c r="O861" s="182"/>
      <c r="P861" s="182"/>
      <c r="Q861" s="182"/>
      <c r="S861" s="183"/>
    </row>
    <row r="862" spans="9:19" s="3" customFormat="1" ht="12.75">
      <c r="I862" s="26"/>
      <c r="J862" s="182"/>
      <c r="K862" s="182"/>
      <c r="L862" s="182"/>
      <c r="M862" s="182"/>
      <c r="N862" s="182"/>
      <c r="O862" s="182"/>
      <c r="P862" s="182"/>
      <c r="Q862" s="182"/>
      <c r="S862" s="183"/>
    </row>
    <row r="863" spans="9:19" s="3" customFormat="1" ht="12.75">
      <c r="I863" s="26"/>
      <c r="J863" s="182"/>
      <c r="K863" s="182"/>
      <c r="L863" s="182"/>
      <c r="M863" s="182"/>
      <c r="N863" s="182"/>
      <c r="O863" s="182"/>
      <c r="P863" s="182"/>
      <c r="Q863" s="182"/>
      <c r="S863" s="183"/>
    </row>
    <row r="864" spans="9:19" s="3" customFormat="1" ht="12.75">
      <c r="I864" s="26"/>
      <c r="J864" s="182"/>
      <c r="K864" s="182"/>
      <c r="L864" s="182"/>
      <c r="M864" s="182"/>
      <c r="N864" s="182"/>
      <c r="O864" s="182"/>
      <c r="P864" s="182"/>
      <c r="Q864" s="182"/>
      <c r="S864" s="183"/>
    </row>
    <row r="865" spans="9:19" s="3" customFormat="1" ht="12.75">
      <c r="I865" s="26"/>
      <c r="J865" s="182"/>
      <c r="K865" s="182"/>
      <c r="L865" s="182"/>
      <c r="M865" s="182"/>
      <c r="N865" s="182"/>
      <c r="O865" s="182"/>
      <c r="P865" s="182"/>
      <c r="Q865" s="182"/>
      <c r="S865" s="183"/>
    </row>
    <row r="866" spans="9:19" s="3" customFormat="1" ht="12.75">
      <c r="I866" s="26"/>
      <c r="J866" s="182"/>
      <c r="K866" s="182"/>
      <c r="L866" s="182"/>
      <c r="M866" s="182"/>
      <c r="N866" s="182"/>
      <c r="O866" s="182"/>
      <c r="P866" s="182"/>
      <c r="Q866" s="182"/>
      <c r="S866" s="183"/>
    </row>
    <row r="867" spans="9:19" s="3" customFormat="1" ht="12.75">
      <c r="I867" s="26"/>
      <c r="J867" s="182"/>
      <c r="K867" s="182"/>
      <c r="L867" s="182"/>
      <c r="M867" s="182"/>
      <c r="N867" s="182"/>
      <c r="O867" s="182"/>
      <c r="P867" s="182"/>
      <c r="Q867" s="182"/>
      <c r="S867" s="183"/>
    </row>
    <row r="868" spans="9:19" s="3" customFormat="1" ht="12.75">
      <c r="I868" s="26"/>
      <c r="J868" s="182"/>
      <c r="K868" s="182"/>
      <c r="L868" s="182"/>
      <c r="M868" s="182"/>
      <c r="N868" s="182"/>
      <c r="O868" s="182"/>
      <c r="P868" s="182"/>
      <c r="Q868" s="182"/>
      <c r="S868" s="183"/>
    </row>
    <row r="869" spans="9:19" s="3" customFormat="1" ht="12.75">
      <c r="I869" s="26"/>
      <c r="J869" s="182"/>
      <c r="K869" s="182"/>
      <c r="L869" s="182"/>
      <c r="M869" s="182"/>
      <c r="N869" s="182"/>
      <c r="O869" s="182"/>
      <c r="P869" s="182"/>
      <c r="Q869" s="182"/>
      <c r="S869" s="183"/>
    </row>
    <row r="870" spans="9:19" s="3" customFormat="1" ht="12.75">
      <c r="I870" s="26"/>
      <c r="J870" s="182"/>
      <c r="K870" s="182"/>
      <c r="L870" s="182"/>
      <c r="M870" s="182"/>
      <c r="N870" s="182"/>
      <c r="O870" s="182"/>
      <c r="P870" s="182"/>
      <c r="Q870" s="182"/>
      <c r="S870" s="183"/>
    </row>
    <row r="871" spans="9:19" s="3" customFormat="1" ht="12.75">
      <c r="I871" s="26"/>
      <c r="J871" s="182"/>
      <c r="K871" s="182"/>
      <c r="L871" s="182"/>
      <c r="M871" s="182"/>
      <c r="N871" s="182"/>
      <c r="O871" s="182"/>
      <c r="P871" s="182"/>
      <c r="Q871" s="182"/>
      <c r="S871" s="183"/>
    </row>
    <row r="872" spans="9:19" s="3" customFormat="1" ht="12.75">
      <c r="I872" s="26"/>
      <c r="J872" s="182"/>
      <c r="K872" s="182"/>
      <c r="L872" s="182"/>
      <c r="M872" s="182"/>
      <c r="N872" s="182"/>
      <c r="O872" s="182"/>
      <c r="P872" s="182"/>
      <c r="Q872" s="182"/>
      <c r="S872" s="183"/>
    </row>
    <row r="873" spans="9:19" s="3" customFormat="1" ht="12.75">
      <c r="I873" s="26"/>
      <c r="J873" s="182"/>
      <c r="K873" s="182"/>
      <c r="L873" s="182"/>
      <c r="M873" s="182"/>
      <c r="N873" s="182"/>
      <c r="O873" s="182"/>
      <c r="P873" s="182"/>
      <c r="Q873" s="182"/>
      <c r="S873" s="183"/>
    </row>
    <row r="874" spans="9:19" s="3" customFormat="1" ht="12.75">
      <c r="I874" s="26"/>
      <c r="J874" s="182"/>
      <c r="K874" s="182"/>
      <c r="L874" s="182"/>
      <c r="M874" s="182"/>
      <c r="N874" s="182"/>
      <c r="O874" s="182"/>
      <c r="P874" s="182"/>
      <c r="Q874" s="182"/>
      <c r="S874" s="183"/>
    </row>
    <row r="875" spans="9:19" s="3" customFormat="1" ht="12.75">
      <c r="I875" s="26"/>
      <c r="J875" s="182"/>
      <c r="K875" s="182"/>
      <c r="L875" s="182"/>
      <c r="M875" s="182"/>
      <c r="N875" s="182"/>
      <c r="O875" s="182"/>
      <c r="P875" s="182"/>
      <c r="Q875" s="182"/>
      <c r="S875" s="183"/>
    </row>
    <row r="876" spans="9:19" s="3" customFormat="1" ht="12.75">
      <c r="I876" s="26"/>
      <c r="J876" s="182"/>
      <c r="K876" s="182"/>
      <c r="L876" s="182"/>
      <c r="M876" s="182"/>
      <c r="N876" s="182"/>
      <c r="O876" s="182"/>
      <c r="P876" s="182"/>
      <c r="Q876" s="182"/>
      <c r="S876" s="183"/>
    </row>
    <row r="877" spans="9:19" s="3" customFormat="1" ht="12.75">
      <c r="I877" s="26"/>
      <c r="J877" s="182"/>
      <c r="K877" s="182"/>
      <c r="L877" s="182"/>
      <c r="M877" s="182"/>
      <c r="N877" s="182"/>
      <c r="O877" s="182"/>
      <c r="P877" s="182"/>
      <c r="Q877" s="182"/>
      <c r="S877" s="183"/>
    </row>
    <row r="878" spans="9:19" s="3" customFormat="1" ht="12.75">
      <c r="I878" s="26"/>
      <c r="J878" s="182"/>
      <c r="K878" s="182"/>
      <c r="L878" s="182"/>
      <c r="M878" s="182"/>
      <c r="N878" s="182"/>
      <c r="O878" s="182"/>
      <c r="P878" s="182"/>
      <c r="Q878" s="182"/>
      <c r="S878" s="183"/>
    </row>
    <row r="879" spans="9:19" s="3" customFormat="1" ht="12.75">
      <c r="I879" s="26"/>
      <c r="J879" s="182"/>
      <c r="K879" s="182"/>
      <c r="L879" s="182"/>
      <c r="M879" s="182"/>
      <c r="N879" s="182"/>
      <c r="O879" s="182"/>
      <c r="P879" s="182"/>
      <c r="Q879" s="182"/>
      <c r="S879" s="183"/>
    </row>
    <row r="880" spans="9:19" s="3" customFormat="1" ht="12.75">
      <c r="I880" s="26"/>
      <c r="J880" s="182"/>
      <c r="K880" s="182"/>
      <c r="L880" s="182"/>
      <c r="M880" s="182"/>
      <c r="N880" s="182"/>
      <c r="O880" s="182"/>
      <c r="P880" s="182"/>
      <c r="Q880" s="182"/>
      <c r="S880" s="183"/>
    </row>
    <row r="881" spans="9:19" s="3" customFormat="1" ht="12.75">
      <c r="I881" s="26"/>
      <c r="J881" s="182"/>
      <c r="K881" s="182"/>
      <c r="L881" s="182"/>
      <c r="M881" s="182"/>
      <c r="N881" s="182"/>
      <c r="O881" s="182"/>
      <c r="P881" s="182"/>
      <c r="Q881" s="182"/>
      <c r="S881" s="183"/>
    </row>
    <row r="882" spans="9:19" s="3" customFormat="1" ht="12.75">
      <c r="I882" s="26"/>
      <c r="J882" s="182"/>
      <c r="K882" s="182"/>
      <c r="L882" s="182"/>
      <c r="M882" s="182"/>
      <c r="N882" s="182"/>
      <c r="O882" s="182"/>
      <c r="P882" s="182"/>
      <c r="Q882" s="182"/>
      <c r="S882" s="183"/>
    </row>
    <row r="883" spans="9:19" s="3" customFormat="1" ht="12.75">
      <c r="I883" s="26"/>
      <c r="J883" s="182"/>
      <c r="K883" s="182"/>
      <c r="L883" s="182"/>
      <c r="M883" s="182"/>
      <c r="N883" s="182"/>
      <c r="O883" s="182"/>
      <c r="P883" s="182"/>
      <c r="Q883" s="182"/>
      <c r="S883" s="183"/>
    </row>
    <row r="884" spans="9:19" s="3" customFormat="1" ht="12.75">
      <c r="I884" s="26"/>
      <c r="J884" s="182"/>
      <c r="K884" s="182"/>
      <c r="L884" s="182"/>
      <c r="M884" s="182"/>
      <c r="N884" s="182"/>
      <c r="O884" s="182"/>
      <c r="P884" s="182"/>
      <c r="Q884" s="182"/>
      <c r="S884" s="183"/>
    </row>
    <row r="885" spans="9:19" s="3" customFormat="1" ht="12.75">
      <c r="I885" s="26"/>
      <c r="J885" s="182"/>
      <c r="K885" s="182"/>
      <c r="L885" s="182"/>
      <c r="M885" s="182"/>
      <c r="N885" s="182"/>
      <c r="O885" s="182"/>
      <c r="P885" s="182"/>
      <c r="Q885" s="182"/>
      <c r="S885" s="183"/>
    </row>
    <row r="886" spans="9:19" s="3" customFormat="1" ht="12.75">
      <c r="I886" s="26"/>
      <c r="J886" s="182"/>
      <c r="K886" s="182"/>
      <c r="L886" s="182"/>
      <c r="M886" s="182"/>
      <c r="N886" s="182"/>
      <c r="O886" s="182"/>
      <c r="P886" s="182"/>
      <c r="Q886" s="182"/>
      <c r="S886" s="183"/>
    </row>
    <row r="887" spans="9:19" s="3" customFormat="1" ht="12.75">
      <c r="I887" s="26"/>
      <c r="J887" s="182"/>
      <c r="K887" s="182"/>
      <c r="L887" s="182"/>
      <c r="M887" s="182"/>
      <c r="N887" s="182"/>
      <c r="O887" s="182"/>
      <c r="P887" s="182"/>
      <c r="Q887" s="182"/>
      <c r="S887" s="183"/>
    </row>
    <row r="888" spans="9:19" s="3" customFormat="1" ht="12.75">
      <c r="I888" s="26"/>
      <c r="J888" s="182"/>
      <c r="K888" s="182"/>
      <c r="L888" s="182"/>
      <c r="M888" s="182"/>
      <c r="N888" s="182"/>
      <c r="O888" s="182"/>
      <c r="P888" s="182"/>
      <c r="Q888" s="182"/>
      <c r="S888" s="183"/>
    </row>
    <row r="889" spans="9:19" s="3" customFormat="1" ht="12.75">
      <c r="I889" s="26"/>
      <c r="J889" s="182"/>
      <c r="K889" s="182"/>
      <c r="L889" s="182"/>
      <c r="M889" s="182"/>
      <c r="N889" s="182"/>
      <c r="O889" s="182"/>
      <c r="P889" s="182"/>
      <c r="Q889" s="182"/>
      <c r="S889" s="183"/>
    </row>
    <row r="890" spans="9:19" s="3" customFormat="1" ht="12.75">
      <c r="I890" s="26"/>
      <c r="J890" s="182"/>
      <c r="K890" s="182"/>
      <c r="L890" s="182"/>
      <c r="M890" s="182"/>
      <c r="N890" s="182"/>
      <c r="O890" s="182"/>
      <c r="P890" s="182"/>
      <c r="Q890" s="182"/>
      <c r="S890" s="183"/>
    </row>
    <row r="891" spans="9:19" s="3" customFormat="1" ht="12.75">
      <c r="I891" s="26"/>
      <c r="J891" s="182"/>
      <c r="K891" s="182"/>
      <c r="L891" s="182"/>
      <c r="M891" s="182"/>
      <c r="N891" s="182"/>
      <c r="O891" s="182"/>
      <c r="P891" s="182"/>
      <c r="Q891" s="182"/>
      <c r="S891" s="183"/>
    </row>
    <row r="892" spans="9:19" s="3" customFormat="1" ht="12.75">
      <c r="I892" s="26"/>
      <c r="J892" s="182"/>
      <c r="K892" s="182"/>
      <c r="L892" s="182"/>
      <c r="M892" s="182"/>
      <c r="N892" s="182"/>
      <c r="O892" s="182"/>
      <c r="P892" s="182"/>
      <c r="Q892" s="182"/>
      <c r="S892" s="183"/>
    </row>
    <row r="893" spans="9:19" s="3" customFormat="1" ht="12.75">
      <c r="I893" s="26"/>
      <c r="J893" s="182"/>
      <c r="K893" s="182"/>
      <c r="L893" s="182"/>
      <c r="M893" s="182"/>
      <c r="N893" s="182"/>
      <c r="O893" s="182"/>
      <c r="P893" s="182"/>
      <c r="Q893" s="182"/>
      <c r="S893" s="183"/>
    </row>
    <row r="894" spans="9:19" s="3" customFormat="1" ht="12.75">
      <c r="I894" s="26"/>
      <c r="J894" s="182"/>
      <c r="K894" s="182"/>
      <c r="L894" s="182"/>
      <c r="M894" s="182"/>
      <c r="N894" s="182"/>
      <c r="O894" s="182"/>
      <c r="P894" s="182"/>
      <c r="Q894" s="182"/>
      <c r="S894" s="183"/>
    </row>
    <row r="895" spans="9:19" s="3" customFormat="1" ht="12.75">
      <c r="I895" s="26"/>
      <c r="J895" s="182"/>
      <c r="K895" s="182"/>
      <c r="L895" s="182"/>
      <c r="M895" s="182"/>
      <c r="N895" s="182"/>
      <c r="O895" s="182"/>
      <c r="P895" s="182"/>
      <c r="Q895" s="182"/>
      <c r="S895" s="183"/>
    </row>
    <row r="896" spans="9:19" s="3" customFormat="1" ht="12.75">
      <c r="I896" s="26"/>
      <c r="J896" s="182"/>
      <c r="K896" s="182"/>
      <c r="L896" s="182"/>
      <c r="M896" s="182"/>
      <c r="N896" s="182"/>
      <c r="O896" s="182"/>
      <c r="P896" s="182"/>
      <c r="Q896" s="182"/>
      <c r="S896" s="183"/>
    </row>
    <row r="897" spans="9:19" s="3" customFormat="1" ht="12.75">
      <c r="I897" s="26"/>
      <c r="J897" s="182"/>
      <c r="K897" s="182"/>
      <c r="L897" s="182"/>
      <c r="M897" s="182"/>
      <c r="N897" s="182"/>
      <c r="O897" s="182"/>
      <c r="P897" s="182"/>
      <c r="Q897" s="182"/>
      <c r="S897" s="183"/>
    </row>
    <row r="898" spans="9:19" s="3" customFormat="1" ht="12.75">
      <c r="I898" s="26"/>
      <c r="J898" s="182"/>
      <c r="K898" s="182"/>
      <c r="L898" s="182"/>
      <c r="M898" s="182"/>
      <c r="N898" s="182"/>
      <c r="O898" s="182"/>
      <c r="P898" s="182"/>
      <c r="Q898" s="182"/>
      <c r="S898" s="183"/>
    </row>
    <row r="899" spans="9:19" s="3" customFormat="1" ht="12.75">
      <c r="I899" s="26"/>
      <c r="J899" s="182"/>
      <c r="K899" s="182"/>
      <c r="L899" s="182"/>
      <c r="M899" s="182"/>
      <c r="N899" s="182"/>
      <c r="O899" s="182"/>
      <c r="P899" s="182"/>
      <c r="Q899" s="182"/>
      <c r="S899" s="183"/>
    </row>
    <row r="900" spans="9:19" s="3" customFormat="1" ht="12.75">
      <c r="I900" s="26"/>
      <c r="J900" s="182"/>
      <c r="K900" s="182"/>
      <c r="L900" s="182"/>
      <c r="M900" s="182"/>
      <c r="N900" s="182"/>
      <c r="O900" s="182"/>
      <c r="P900" s="182"/>
      <c r="Q900" s="182"/>
      <c r="S900" s="183"/>
    </row>
    <row r="901" spans="9:19" s="3" customFormat="1" ht="12.75">
      <c r="I901" s="26"/>
      <c r="J901" s="182"/>
      <c r="K901" s="182"/>
      <c r="L901" s="182"/>
      <c r="M901" s="182"/>
      <c r="N901" s="182"/>
      <c r="O901" s="182"/>
      <c r="P901" s="182"/>
      <c r="Q901" s="182"/>
      <c r="S901" s="183"/>
    </row>
    <row r="902" spans="9:19" s="3" customFormat="1" ht="12.75">
      <c r="I902" s="26"/>
      <c r="J902" s="182"/>
      <c r="K902" s="182"/>
      <c r="L902" s="182"/>
      <c r="M902" s="182"/>
      <c r="N902" s="182"/>
      <c r="O902" s="182"/>
      <c r="P902" s="182"/>
      <c r="Q902" s="182"/>
      <c r="S902" s="183"/>
    </row>
    <row r="903" spans="9:19" s="3" customFormat="1" ht="12.75">
      <c r="I903" s="26"/>
      <c r="J903" s="182"/>
      <c r="K903" s="182"/>
      <c r="L903" s="182"/>
      <c r="M903" s="182"/>
      <c r="N903" s="182"/>
      <c r="O903" s="182"/>
      <c r="P903" s="182"/>
      <c r="Q903" s="182"/>
      <c r="S903" s="183"/>
    </row>
    <row r="904" spans="9:19" s="3" customFormat="1" ht="12.75">
      <c r="I904" s="26"/>
      <c r="J904" s="182"/>
      <c r="K904" s="182"/>
      <c r="L904" s="182"/>
      <c r="M904" s="182"/>
      <c r="N904" s="182"/>
      <c r="O904" s="182"/>
      <c r="P904" s="182"/>
      <c r="Q904" s="182"/>
      <c r="S904" s="183"/>
    </row>
    <row r="905" spans="9:19" s="3" customFormat="1" ht="12.75">
      <c r="I905" s="26"/>
      <c r="J905" s="182"/>
      <c r="K905" s="182"/>
      <c r="L905" s="182"/>
      <c r="M905" s="182"/>
      <c r="N905" s="182"/>
      <c r="O905" s="182"/>
      <c r="P905" s="182"/>
      <c r="Q905" s="182"/>
      <c r="S905" s="183"/>
    </row>
    <row r="906" spans="9:19" s="3" customFormat="1" ht="12.75">
      <c r="I906" s="26"/>
      <c r="J906" s="182"/>
      <c r="K906" s="182"/>
      <c r="L906" s="182"/>
      <c r="M906" s="182"/>
      <c r="N906" s="182"/>
      <c r="O906" s="182"/>
      <c r="P906" s="182"/>
      <c r="Q906" s="182"/>
      <c r="S906" s="183"/>
    </row>
    <row r="907" spans="9:19" s="3" customFormat="1" ht="12.75">
      <c r="I907" s="26"/>
      <c r="J907" s="182"/>
      <c r="K907" s="182"/>
      <c r="L907" s="182"/>
      <c r="M907" s="182"/>
      <c r="N907" s="182"/>
      <c r="O907" s="182"/>
      <c r="P907" s="182"/>
      <c r="Q907" s="182"/>
      <c r="S907" s="183"/>
    </row>
    <row r="908" spans="9:19" s="3" customFormat="1" ht="12.75">
      <c r="I908" s="26"/>
      <c r="J908" s="182"/>
      <c r="K908" s="182"/>
      <c r="L908" s="182"/>
      <c r="M908" s="182"/>
      <c r="N908" s="182"/>
      <c r="O908" s="182"/>
      <c r="P908" s="182"/>
      <c r="Q908" s="182"/>
      <c r="S908" s="183"/>
    </row>
    <row r="909" spans="9:19" s="3" customFormat="1" ht="12.75">
      <c r="I909" s="26"/>
      <c r="J909" s="182"/>
      <c r="K909" s="182"/>
      <c r="L909" s="182"/>
      <c r="M909" s="182"/>
      <c r="N909" s="182"/>
      <c r="O909" s="182"/>
      <c r="P909" s="182"/>
      <c r="Q909" s="182"/>
      <c r="S909" s="183"/>
    </row>
    <row r="910" spans="9:19" s="3" customFormat="1" ht="12.75">
      <c r="I910" s="26"/>
      <c r="J910" s="182"/>
      <c r="K910" s="182"/>
      <c r="L910" s="182"/>
      <c r="M910" s="182"/>
      <c r="N910" s="182"/>
      <c r="O910" s="182"/>
      <c r="P910" s="182"/>
      <c r="Q910" s="182"/>
      <c r="S910" s="183"/>
    </row>
    <row r="911" spans="9:19" s="3" customFormat="1" ht="12.75">
      <c r="I911" s="26"/>
      <c r="J911" s="182"/>
      <c r="K911" s="182"/>
      <c r="L911" s="182"/>
      <c r="M911" s="182"/>
      <c r="N911" s="182"/>
      <c r="O911" s="182"/>
      <c r="P911" s="182"/>
      <c r="Q911" s="182"/>
      <c r="S911" s="183"/>
    </row>
    <row r="912" spans="9:19" s="3" customFormat="1" ht="12.75">
      <c r="I912" s="26"/>
      <c r="J912" s="182"/>
      <c r="K912" s="182"/>
      <c r="L912" s="182"/>
      <c r="M912" s="182"/>
      <c r="N912" s="182"/>
      <c r="O912" s="182"/>
      <c r="P912" s="182"/>
      <c r="Q912" s="182"/>
      <c r="S912" s="183"/>
    </row>
    <row r="913" spans="9:19" s="3" customFormat="1" ht="12.75">
      <c r="I913" s="26"/>
      <c r="J913" s="182"/>
      <c r="K913" s="182"/>
      <c r="L913" s="182"/>
      <c r="M913" s="182"/>
      <c r="N913" s="182"/>
      <c r="O913" s="182"/>
      <c r="P913" s="182"/>
      <c r="Q913" s="182"/>
      <c r="S913" s="183"/>
    </row>
    <row r="914" spans="9:19" s="3" customFormat="1" ht="12.75">
      <c r="I914" s="26"/>
      <c r="J914" s="182"/>
      <c r="K914" s="182"/>
      <c r="L914" s="182"/>
      <c r="M914" s="182"/>
      <c r="N914" s="182"/>
      <c r="O914" s="182"/>
      <c r="P914" s="182"/>
      <c r="Q914" s="182"/>
      <c r="S914" s="183"/>
    </row>
    <row r="915" spans="9:19" s="3" customFormat="1" ht="12.75">
      <c r="I915" s="26"/>
      <c r="J915" s="182"/>
      <c r="K915" s="182"/>
      <c r="L915" s="182"/>
      <c r="M915" s="182"/>
      <c r="N915" s="182"/>
      <c r="O915" s="182"/>
      <c r="P915" s="182"/>
      <c r="Q915" s="182"/>
      <c r="S915" s="183"/>
    </row>
    <row r="916" spans="9:19" s="3" customFormat="1" ht="12.75">
      <c r="I916" s="26"/>
      <c r="J916" s="182"/>
      <c r="K916" s="182"/>
      <c r="L916" s="182"/>
      <c r="M916" s="182"/>
      <c r="N916" s="182"/>
      <c r="O916" s="182"/>
      <c r="P916" s="182"/>
      <c r="Q916" s="182"/>
      <c r="S916" s="183"/>
    </row>
    <row r="917" spans="9:19" s="3" customFormat="1" ht="12.75">
      <c r="I917" s="26"/>
      <c r="J917" s="182"/>
      <c r="K917" s="182"/>
      <c r="L917" s="182"/>
      <c r="M917" s="182"/>
      <c r="N917" s="182"/>
      <c r="O917" s="182"/>
      <c r="P917" s="182"/>
      <c r="Q917" s="182"/>
      <c r="S917" s="183"/>
    </row>
    <row r="918" spans="9:19" s="3" customFormat="1" ht="12.75">
      <c r="I918" s="26"/>
      <c r="J918" s="182"/>
      <c r="K918" s="182"/>
      <c r="L918" s="182"/>
      <c r="M918" s="182"/>
      <c r="N918" s="182"/>
      <c r="O918" s="182"/>
      <c r="P918" s="182"/>
      <c r="Q918" s="182"/>
      <c r="S918" s="183"/>
    </row>
    <row r="919" spans="9:19" s="3" customFormat="1" ht="12.75">
      <c r="I919" s="26"/>
      <c r="J919" s="182"/>
      <c r="K919" s="182"/>
      <c r="L919" s="182"/>
      <c r="M919" s="182"/>
      <c r="N919" s="182"/>
      <c r="O919" s="182"/>
      <c r="P919" s="182"/>
      <c r="Q919" s="182"/>
      <c r="S919" s="183"/>
    </row>
    <row r="920" spans="9:19" s="3" customFormat="1" ht="12.75">
      <c r="I920" s="26"/>
      <c r="J920" s="182"/>
      <c r="K920" s="182"/>
      <c r="L920" s="182"/>
      <c r="M920" s="182"/>
      <c r="N920" s="182"/>
      <c r="O920" s="182"/>
      <c r="P920" s="182"/>
      <c r="Q920" s="182"/>
      <c r="S920" s="183"/>
    </row>
    <row r="921" spans="9:19" s="3" customFormat="1" ht="12.75">
      <c r="I921" s="26"/>
      <c r="J921" s="182"/>
      <c r="K921" s="182"/>
      <c r="L921" s="182"/>
      <c r="M921" s="182"/>
      <c r="N921" s="182"/>
      <c r="O921" s="182"/>
      <c r="P921" s="182"/>
      <c r="Q921" s="182"/>
      <c r="S921" s="183"/>
    </row>
    <row r="922" spans="9:19" s="3" customFormat="1" ht="12.75">
      <c r="I922" s="26"/>
      <c r="J922" s="182"/>
      <c r="K922" s="182"/>
      <c r="L922" s="182"/>
      <c r="M922" s="182"/>
      <c r="N922" s="182"/>
      <c r="O922" s="182"/>
      <c r="P922" s="182"/>
      <c r="Q922" s="182"/>
      <c r="S922" s="183"/>
    </row>
    <row r="923" spans="9:19" s="3" customFormat="1" ht="12.75">
      <c r="I923" s="26"/>
      <c r="J923" s="182"/>
      <c r="K923" s="182"/>
      <c r="L923" s="182"/>
      <c r="M923" s="182"/>
      <c r="N923" s="182"/>
      <c r="O923" s="182"/>
      <c r="P923" s="182"/>
      <c r="Q923" s="182"/>
      <c r="S923" s="183"/>
    </row>
    <row r="924" spans="9:19" s="3" customFormat="1" ht="12.75">
      <c r="I924" s="26"/>
      <c r="J924" s="182"/>
      <c r="K924" s="182"/>
      <c r="L924" s="182"/>
      <c r="M924" s="182"/>
      <c r="N924" s="182"/>
      <c r="O924" s="182"/>
      <c r="P924" s="182"/>
      <c r="Q924" s="182"/>
      <c r="S924" s="183"/>
    </row>
    <row r="925" spans="9:19" s="3" customFormat="1" ht="12.75">
      <c r="I925" s="26"/>
      <c r="J925" s="182"/>
      <c r="K925" s="182"/>
      <c r="L925" s="182"/>
      <c r="M925" s="182"/>
      <c r="N925" s="182"/>
      <c r="O925" s="182"/>
      <c r="P925" s="182"/>
      <c r="Q925" s="182"/>
      <c r="S925" s="183"/>
    </row>
    <row r="926" spans="9:19" s="3" customFormat="1" ht="12.75">
      <c r="I926" s="26"/>
      <c r="J926" s="182"/>
      <c r="K926" s="182"/>
      <c r="L926" s="182"/>
      <c r="M926" s="182"/>
      <c r="N926" s="182"/>
      <c r="O926" s="182"/>
      <c r="P926" s="182"/>
      <c r="Q926" s="182"/>
      <c r="S926" s="183"/>
    </row>
    <row r="927" spans="9:19" s="3" customFormat="1" ht="12.75">
      <c r="I927" s="26"/>
      <c r="J927" s="182"/>
      <c r="K927" s="182"/>
      <c r="L927" s="182"/>
      <c r="M927" s="182"/>
      <c r="N927" s="182"/>
      <c r="O927" s="182"/>
      <c r="P927" s="182"/>
      <c r="Q927" s="182"/>
      <c r="S927" s="183"/>
    </row>
    <row r="928" spans="9:19" s="3" customFormat="1" ht="12.75">
      <c r="I928" s="26"/>
      <c r="J928" s="182"/>
      <c r="K928" s="182"/>
      <c r="L928" s="182"/>
      <c r="M928" s="182"/>
      <c r="N928" s="182"/>
      <c r="O928" s="182"/>
      <c r="P928" s="182"/>
      <c r="Q928" s="182"/>
      <c r="S928" s="183"/>
    </row>
    <row r="929" spans="9:19" s="3" customFormat="1" ht="12.75">
      <c r="I929" s="26"/>
      <c r="J929" s="182"/>
      <c r="K929" s="182"/>
      <c r="L929" s="182"/>
      <c r="M929" s="182"/>
      <c r="N929" s="182"/>
      <c r="O929" s="182"/>
      <c r="P929" s="182"/>
      <c r="Q929" s="182"/>
      <c r="S929" s="183"/>
    </row>
    <row r="930" spans="9:19" s="3" customFormat="1" ht="12.75">
      <c r="I930" s="26"/>
      <c r="J930" s="182"/>
      <c r="K930" s="182"/>
      <c r="L930" s="182"/>
      <c r="M930" s="182"/>
      <c r="N930" s="182"/>
      <c r="O930" s="182"/>
      <c r="P930" s="182"/>
      <c r="Q930" s="182"/>
      <c r="S930" s="183"/>
    </row>
    <row r="931" spans="9:19" s="3" customFormat="1" ht="12.75">
      <c r="I931" s="26"/>
      <c r="J931" s="182"/>
      <c r="K931" s="182"/>
      <c r="L931" s="182"/>
      <c r="M931" s="182"/>
      <c r="N931" s="182"/>
      <c r="O931" s="182"/>
      <c r="P931" s="182"/>
      <c r="Q931" s="182"/>
      <c r="S931" s="183"/>
    </row>
    <row r="932" spans="9:19" s="3" customFormat="1" ht="12.75">
      <c r="I932" s="26"/>
      <c r="J932" s="182"/>
      <c r="K932" s="182"/>
      <c r="L932" s="182"/>
      <c r="M932" s="182"/>
      <c r="N932" s="182"/>
      <c r="O932" s="182"/>
      <c r="P932" s="182"/>
      <c r="Q932" s="182"/>
      <c r="S932" s="183"/>
    </row>
    <row r="933" spans="9:19" s="3" customFormat="1" ht="12.75">
      <c r="I933" s="26"/>
      <c r="J933" s="182"/>
      <c r="K933" s="182"/>
      <c r="L933" s="182"/>
      <c r="M933" s="182"/>
      <c r="N933" s="182"/>
      <c r="O933" s="182"/>
      <c r="P933" s="182"/>
      <c r="Q933" s="182"/>
      <c r="S933" s="183"/>
    </row>
    <row r="934" spans="9:19" s="3" customFormat="1" ht="12.75">
      <c r="I934" s="26"/>
      <c r="J934" s="182"/>
      <c r="K934" s="182"/>
      <c r="L934" s="182"/>
      <c r="M934" s="182"/>
      <c r="N934" s="182"/>
      <c r="O934" s="182"/>
      <c r="P934" s="182"/>
      <c r="Q934" s="182"/>
      <c r="S934" s="183"/>
    </row>
    <row r="935" spans="9:19" s="3" customFormat="1" ht="12.75">
      <c r="I935" s="26"/>
      <c r="J935" s="182"/>
      <c r="K935" s="182"/>
      <c r="L935" s="182"/>
      <c r="M935" s="182"/>
      <c r="N935" s="182"/>
      <c r="O935" s="182"/>
      <c r="P935" s="182"/>
      <c r="Q935" s="182"/>
      <c r="S935" s="183"/>
    </row>
    <row r="936" spans="9:19" s="3" customFormat="1" ht="12.75">
      <c r="I936" s="26"/>
      <c r="J936" s="182"/>
      <c r="K936" s="182"/>
      <c r="L936" s="182"/>
      <c r="M936" s="182"/>
      <c r="N936" s="182"/>
      <c r="O936" s="182"/>
      <c r="P936" s="182"/>
      <c r="Q936" s="182"/>
      <c r="S936" s="183"/>
    </row>
    <row r="937" spans="9:19" s="3" customFormat="1" ht="12.75">
      <c r="I937" s="26"/>
      <c r="J937" s="182"/>
      <c r="K937" s="182"/>
      <c r="L937" s="182"/>
      <c r="M937" s="182"/>
      <c r="N937" s="182"/>
      <c r="O937" s="182"/>
      <c r="P937" s="182"/>
      <c r="Q937" s="182"/>
      <c r="S937" s="183"/>
    </row>
    <row r="938" spans="9:19" s="3" customFormat="1" ht="12.75">
      <c r="I938" s="26"/>
      <c r="J938" s="182"/>
      <c r="K938" s="182"/>
      <c r="L938" s="182"/>
      <c r="M938" s="182"/>
      <c r="N938" s="182"/>
      <c r="O938" s="182"/>
      <c r="P938" s="182"/>
      <c r="Q938" s="182"/>
      <c r="S938" s="183"/>
    </row>
    <row r="939" spans="9:19" s="3" customFormat="1" ht="12.75">
      <c r="I939" s="26"/>
      <c r="J939" s="182"/>
      <c r="K939" s="182"/>
      <c r="L939" s="182"/>
      <c r="M939" s="182"/>
      <c r="N939" s="182"/>
      <c r="O939" s="182"/>
      <c r="P939" s="182"/>
      <c r="Q939" s="182"/>
      <c r="S939" s="183"/>
    </row>
    <row r="940" spans="9:19" s="3" customFormat="1" ht="12.75">
      <c r="I940" s="26"/>
      <c r="J940" s="182"/>
      <c r="K940" s="182"/>
      <c r="L940" s="182"/>
      <c r="M940" s="182"/>
      <c r="N940" s="182"/>
      <c r="O940" s="182"/>
      <c r="P940" s="182"/>
      <c r="Q940" s="182"/>
      <c r="S940" s="183"/>
    </row>
    <row r="941" spans="9:19" s="3" customFormat="1" ht="12.75">
      <c r="I941" s="26"/>
      <c r="J941" s="182"/>
      <c r="K941" s="182"/>
      <c r="L941" s="182"/>
      <c r="M941" s="182"/>
      <c r="N941" s="182"/>
      <c r="O941" s="182"/>
      <c r="P941" s="182"/>
      <c r="Q941" s="182"/>
      <c r="S941" s="183"/>
    </row>
    <row r="942" spans="9:19" s="3" customFormat="1" ht="12.75">
      <c r="I942" s="26"/>
      <c r="J942" s="182"/>
      <c r="K942" s="182"/>
      <c r="L942" s="182"/>
      <c r="M942" s="182"/>
      <c r="N942" s="182"/>
      <c r="O942" s="182"/>
      <c r="P942" s="182"/>
      <c r="Q942" s="182"/>
      <c r="S942" s="183"/>
    </row>
    <row r="943" spans="9:19" s="3" customFormat="1" ht="12.75">
      <c r="I943" s="26"/>
      <c r="J943" s="182"/>
      <c r="K943" s="182"/>
      <c r="L943" s="182"/>
      <c r="M943" s="182"/>
      <c r="N943" s="182"/>
      <c r="O943" s="182"/>
      <c r="P943" s="182"/>
      <c r="Q943" s="182"/>
      <c r="S943" s="183"/>
    </row>
    <row r="944" spans="9:19" s="3" customFormat="1" ht="12.75">
      <c r="I944" s="26"/>
      <c r="J944" s="182"/>
      <c r="K944" s="182"/>
      <c r="L944" s="182"/>
      <c r="M944" s="182"/>
      <c r="N944" s="182"/>
      <c r="O944" s="182"/>
      <c r="P944" s="182"/>
      <c r="Q944" s="182"/>
      <c r="S944" s="183"/>
    </row>
    <row r="945" spans="9:19" s="3" customFormat="1" ht="12.75">
      <c r="I945" s="26"/>
      <c r="J945" s="182"/>
      <c r="K945" s="182"/>
      <c r="L945" s="182"/>
      <c r="M945" s="182"/>
      <c r="N945" s="182"/>
      <c r="O945" s="182"/>
      <c r="P945" s="182"/>
      <c r="Q945" s="182"/>
      <c r="S945" s="183"/>
    </row>
    <row r="946" spans="9:19" s="3" customFormat="1" ht="12.75">
      <c r="I946" s="26"/>
      <c r="J946" s="182"/>
      <c r="K946" s="182"/>
      <c r="L946" s="182"/>
      <c r="M946" s="182"/>
      <c r="N946" s="182"/>
      <c r="O946" s="182"/>
      <c r="P946" s="182"/>
      <c r="Q946" s="182"/>
      <c r="S946" s="183"/>
    </row>
    <row r="947" spans="9:19" s="3" customFormat="1" ht="12.75">
      <c r="I947" s="26"/>
      <c r="J947" s="182"/>
      <c r="K947" s="182"/>
      <c r="L947" s="182"/>
      <c r="M947" s="182"/>
      <c r="N947" s="182"/>
      <c r="O947" s="182"/>
      <c r="P947" s="182"/>
      <c r="Q947" s="182"/>
      <c r="S947" s="183"/>
    </row>
    <row r="948" spans="9:19" s="3" customFormat="1" ht="12.75">
      <c r="I948" s="26"/>
      <c r="J948" s="182"/>
      <c r="K948" s="182"/>
      <c r="L948" s="182"/>
      <c r="M948" s="182"/>
      <c r="N948" s="182"/>
      <c r="O948" s="182"/>
      <c r="P948" s="182"/>
      <c r="Q948" s="182"/>
      <c r="S948" s="183"/>
    </row>
    <row r="949" spans="9:19" s="3" customFormat="1" ht="12.75">
      <c r="I949" s="26"/>
      <c r="J949" s="182"/>
      <c r="K949" s="182"/>
      <c r="L949" s="182"/>
      <c r="M949" s="182"/>
      <c r="N949" s="182"/>
      <c r="O949" s="182"/>
      <c r="P949" s="182"/>
      <c r="Q949" s="182"/>
      <c r="S949" s="183"/>
    </row>
    <row r="950" spans="9:19" s="3" customFormat="1" ht="12.75">
      <c r="I950" s="26"/>
      <c r="J950" s="182"/>
      <c r="K950" s="182"/>
      <c r="L950" s="182"/>
      <c r="M950" s="182"/>
      <c r="N950" s="182"/>
      <c r="O950" s="182"/>
      <c r="P950" s="182"/>
      <c r="Q950" s="182"/>
      <c r="S950" s="183"/>
    </row>
    <row r="951" spans="9:19" s="3" customFormat="1" ht="12.75">
      <c r="I951" s="26"/>
      <c r="J951" s="182"/>
      <c r="K951" s="182"/>
      <c r="L951" s="182"/>
      <c r="M951" s="182"/>
      <c r="N951" s="182"/>
      <c r="O951" s="182"/>
      <c r="P951" s="182"/>
      <c r="Q951" s="182"/>
      <c r="S951" s="183"/>
    </row>
    <row r="952" spans="9:19" s="3" customFormat="1" ht="12.75">
      <c r="I952" s="26"/>
      <c r="J952" s="182"/>
      <c r="K952" s="182"/>
      <c r="L952" s="182"/>
      <c r="M952" s="182"/>
      <c r="N952" s="182"/>
      <c r="O952" s="182"/>
      <c r="P952" s="182"/>
      <c r="Q952" s="182"/>
      <c r="S952" s="183"/>
    </row>
    <row r="953" spans="9:19" s="3" customFormat="1" ht="12.75">
      <c r="I953" s="26"/>
      <c r="J953" s="182"/>
      <c r="K953" s="182"/>
      <c r="L953" s="182"/>
      <c r="M953" s="182"/>
      <c r="N953" s="182"/>
      <c r="O953" s="182"/>
      <c r="P953" s="182"/>
      <c r="Q953" s="182"/>
      <c r="S953" s="183"/>
    </row>
    <row r="954" spans="9:19" s="3" customFormat="1" ht="12.75">
      <c r="I954" s="26"/>
      <c r="J954" s="182"/>
      <c r="K954" s="182"/>
      <c r="L954" s="182"/>
      <c r="M954" s="182"/>
      <c r="N954" s="182"/>
      <c r="O954" s="182"/>
      <c r="P954" s="182"/>
      <c r="Q954" s="182"/>
      <c r="S954" s="183"/>
    </row>
    <row r="955" spans="9:19" s="3" customFormat="1" ht="12.75">
      <c r="I955" s="26"/>
      <c r="J955" s="182"/>
      <c r="K955" s="182"/>
      <c r="L955" s="182"/>
      <c r="M955" s="182"/>
      <c r="N955" s="182"/>
      <c r="O955" s="182"/>
      <c r="P955" s="182"/>
      <c r="Q955" s="182"/>
      <c r="S955" s="183"/>
    </row>
    <row r="956" spans="9:19" s="3" customFormat="1" ht="12.75">
      <c r="I956" s="26"/>
      <c r="J956" s="182"/>
      <c r="K956" s="182"/>
      <c r="L956" s="182"/>
      <c r="M956" s="182"/>
      <c r="N956" s="182"/>
      <c r="O956" s="182"/>
      <c r="P956" s="182"/>
      <c r="Q956" s="182"/>
      <c r="S956" s="183"/>
    </row>
    <row r="957" spans="9:19" s="3" customFormat="1" ht="12.75">
      <c r="I957" s="26"/>
      <c r="J957" s="182"/>
      <c r="K957" s="182"/>
      <c r="L957" s="182"/>
      <c r="M957" s="182"/>
      <c r="N957" s="182"/>
      <c r="O957" s="182"/>
      <c r="P957" s="182"/>
      <c r="Q957" s="182"/>
      <c r="S957" s="183"/>
    </row>
    <row r="958" spans="9:19" s="3" customFormat="1" ht="12.75">
      <c r="I958" s="26"/>
      <c r="J958" s="182"/>
      <c r="K958" s="182"/>
      <c r="L958" s="182"/>
      <c r="M958" s="182"/>
      <c r="N958" s="182"/>
      <c r="O958" s="182"/>
      <c r="P958" s="182"/>
      <c r="Q958" s="182"/>
      <c r="S958" s="183"/>
    </row>
    <row r="959" spans="9:19" s="3" customFormat="1" ht="12.75">
      <c r="I959" s="26"/>
      <c r="J959" s="182"/>
      <c r="K959" s="182"/>
      <c r="L959" s="182"/>
      <c r="M959" s="182"/>
      <c r="N959" s="182"/>
      <c r="O959" s="182"/>
      <c r="P959" s="182"/>
      <c r="Q959" s="182"/>
      <c r="S959" s="183"/>
    </row>
    <row r="960" spans="9:19" s="3" customFormat="1" ht="12.75">
      <c r="I960" s="26"/>
      <c r="J960" s="182"/>
      <c r="K960" s="182"/>
      <c r="L960" s="182"/>
      <c r="M960" s="182"/>
      <c r="N960" s="182"/>
      <c r="O960" s="182"/>
      <c r="P960" s="182"/>
      <c r="Q960" s="182"/>
      <c r="S960" s="183"/>
    </row>
    <row r="961" spans="9:19" s="3" customFormat="1" ht="12.75">
      <c r="I961" s="26"/>
      <c r="J961" s="182"/>
      <c r="K961" s="182"/>
      <c r="L961" s="182"/>
      <c r="M961" s="182"/>
      <c r="N961" s="182"/>
      <c r="O961" s="182"/>
      <c r="P961" s="182"/>
      <c r="Q961" s="182"/>
      <c r="S961" s="183"/>
    </row>
    <row r="962" spans="9:19" s="3" customFormat="1" ht="12.75">
      <c r="I962" s="26"/>
      <c r="J962" s="182"/>
      <c r="K962" s="182"/>
      <c r="L962" s="182"/>
      <c r="M962" s="182"/>
      <c r="N962" s="182"/>
      <c r="O962" s="182"/>
      <c r="P962" s="182"/>
      <c r="Q962" s="182"/>
      <c r="S962" s="183"/>
    </row>
    <row r="963" spans="9:19" s="3" customFormat="1" ht="12.75">
      <c r="I963" s="26"/>
      <c r="J963" s="182"/>
      <c r="K963" s="182"/>
      <c r="L963" s="182"/>
      <c r="M963" s="182"/>
      <c r="N963" s="182"/>
      <c r="O963" s="182"/>
      <c r="P963" s="182"/>
      <c r="Q963" s="182"/>
      <c r="S963" s="183"/>
    </row>
    <row r="964" spans="9:19" s="3" customFormat="1" ht="12.75">
      <c r="I964" s="26"/>
      <c r="J964" s="182"/>
      <c r="K964" s="182"/>
      <c r="L964" s="182"/>
      <c r="M964" s="182"/>
      <c r="N964" s="182"/>
      <c r="O964" s="182"/>
      <c r="P964" s="182"/>
      <c r="Q964" s="182"/>
      <c r="S964" s="183"/>
    </row>
    <row r="965" spans="9:19" s="3" customFormat="1" ht="12.75">
      <c r="I965" s="26"/>
      <c r="J965" s="182"/>
      <c r="K965" s="182"/>
      <c r="L965" s="182"/>
      <c r="M965" s="182"/>
      <c r="N965" s="182"/>
      <c r="O965" s="182"/>
      <c r="P965" s="182"/>
      <c r="Q965" s="182"/>
      <c r="S965" s="183"/>
    </row>
    <row r="966" spans="9:19" s="3" customFormat="1" ht="12.75">
      <c r="I966" s="26"/>
      <c r="J966" s="182"/>
      <c r="K966" s="182"/>
      <c r="L966" s="182"/>
      <c r="M966" s="182"/>
      <c r="N966" s="182"/>
      <c r="O966" s="182"/>
      <c r="P966" s="182"/>
      <c r="Q966" s="182"/>
      <c r="S966" s="183"/>
    </row>
    <row r="967" spans="9:19" s="3" customFormat="1" ht="12.75">
      <c r="I967" s="26"/>
      <c r="J967" s="182"/>
      <c r="K967" s="182"/>
      <c r="L967" s="182"/>
      <c r="M967" s="182"/>
      <c r="N967" s="182"/>
      <c r="O967" s="182"/>
      <c r="P967" s="182"/>
      <c r="Q967" s="182"/>
      <c r="S967" s="183"/>
    </row>
    <row r="968" spans="9:19" s="3" customFormat="1" ht="12.75">
      <c r="I968" s="26"/>
      <c r="J968" s="182"/>
      <c r="K968" s="182"/>
      <c r="L968" s="182"/>
      <c r="M968" s="182"/>
      <c r="N968" s="182"/>
      <c r="O968" s="182"/>
      <c r="P968" s="182"/>
      <c r="Q968" s="182"/>
      <c r="S968" s="183"/>
    </row>
    <row r="969" spans="9:19" s="3" customFormat="1" ht="12.75">
      <c r="I969" s="26"/>
      <c r="J969" s="182"/>
      <c r="K969" s="182"/>
      <c r="L969" s="182"/>
      <c r="M969" s="182"/>
      <c r="N969" s="182"/>
      <c r="O969" s="182"/>
      <c r="P969" s="182"/>
      <c r="Q969" s="182"/>
      <c r="S969" s="183"/>
    </row>
    <row r="970" spans="9:19" s="3" customFormat="1" ht="12.75">
      <c r="I970" s="26"/>
      <c r="J970" s="182"/>
      <c r="K970" s="182"/>
      <c r="L970" s="182"/>
      <c r="M970" s="182"/>
      <c r="N970" s="182"/>
      <c r="O970" s="182"/>
      <c r="P970" s="182"/>
      <c r="Q970" s="182"/>
      <c r="S970" s="183"/>
    </row>
    <row r="971" spans="9:19" s="3" customFormat="1" ht="12.75">
      <c r="I971" s="26"/>
      <c r="J971" s="182"/>
      <c r="K971" s="182"/>
      <c r="L971" s="182"/>
      <c r="M971" s="182"/>
      <c r="N971" s="182"/>
      <c r="O971" s="182"/>
      <c r="P971" s="182"/>
      <c r="Q971" s="182"/>
      <c r="S971" s="183"/>
    </row>
    <row r="972" spans="9:19" s="3" customFormat="1" ht="12.75">
      <c r="I972" s="26"/>
      <c r="J972" s="182"/>
      <c r="K972" s="182"/>
      <c r="L972" s="182"/>
      <c r="M972" s="182"/>
      <c r="N972" s="182"/>
      <c r="O972" s="182"/>
      <c r="P972" s="182"/>
      <c r="Q972" s="182"/>
      <c r="S972" s="183"/>
    </row>
    <row r="973" spans="9:19" s="3" customFormat="1" ht="12.75">
      <c r="I973" s="26"/>
      <c r="J973" s="182"/>
      <c r="K973" s="182"/>
      <c r="L973" s="182"/>
      <c r="M973" s="182"/>
      <c r="N973" s="182"/>
      <c r="O973" s="182"/>
      <c r="P973" s="182"/>
      <c r="Q973" s="182"/>
      <c r="S973" s="183"/>
    </row>
    <row r="974" spans="9:19" s="3" customFormat="1" ht="12.75">
      <c r="I974" s="26"/>
      <c r="J974" s="182"/>
      <c r="K974" s="182"/>
      <c r="L974" s="182"/>
      <c r="M974" s="182"/>
      <c r="N974" s="182"/>
      <c r="O974" s="182"/>
      <c r="P974" s="182"/>
      <c r="Q974" s="182"/>
      <c r="S974" s="183"/>
    </row>
    <row r="975" spans="9:19" s="3" customFormat="1" ht="12.75">
      <c r="I975" s="26"/>
      <c r="J975" s="182"/>
      <c r="K975" s="182"/>
      <c r="L975" s="182"/>
      <c r="M975" s="182"/>
      <c r="N975" s="182"/>
      <c r="O975" s="182"/>
      <c r="P975" s="182"/>
      <c r="Q975" s="182"/>
      <c r="S975" s="183"/>
    </row>
    <row r="976" spans="9:19" s="3" customFormat="1" ht="12.75">
      <c r="I976" s="26"/>
      <c r="J976" s="182"/>
      <c r="K976" s="182"/>
      <c r="L976" s="182"/>
      <c r="M976" s="182"/>
      <c r="N976" s="182"/>
      <c r="O976" s="182"/>
      <c r="P976" s="182"/>
      <c r="Q976" s="182"/>
      <c r="S976" s="183"/>
    </row>
    <row r="977" spans="9:19" s="3" customFormat="1" ht="12.75">
      <c r="I977" s="26"/>
      <c r="J977" s="182"/>
      <c r="K977" s="182"/>
      <c r="L977" s="182"/>
      <c r="M977" s="182"/>
      <c r="N977" s="182"/>
      <c r="O977" s="182"/>
      <c r="P977" s="182"/>
      <c r="Q977" s="182"/>
      <c r="S977" s="183"/>
    </row>
    <row r="978" spans="9:19" s="3" customFormat="1" ht="12.75">
      <c r="I978" s="26"/>
      <c r="J978" s="182"/>
      <c r="K978" s="182"/>
      <c r="L978" s="182"/>
      <c r="M978" s="182"/>
      <c r="N978" s="182"/>
      <c r="O978" s="182"/>
      <c r="P978" s="182"/>
      <c r="Q978" s="182"/>
      <c r="S978" s="183"/>
    </row>
    <row r="979" spans="9:19" s="3" customFormat="1" ht="12.75">
      <c r="I979" s="26"/>
      <c r="J979" s="182"/>
      <c r="K979" s="182"/>
      <c r="L979" s="182"/>
      <c r="M979" s="182"/>
      <c r="N979" s="182"/>
      <c r="O979" s="182"/>
      <c r="P979" s="182"/>
      <c r="Q979" s="182"/>
      <c r="S979" s="183"/>
    </row>
    <row r="980" spans="9:19" s="3" customFormat="1" ht="12.75">
      <c r="I980" s="26"/>
      <c r="J980" s="182"/>
      <c r="K980" s="182"/>
      <c r="L980" s="182"/>
      <c r="M980" s="182"/>
      <c r="N980" s="182"/>
      <c r="O980" s="182"/>
      <c r="P980" s="182"/>
      <c r="Q980" s="182"/>
      <c r="S980" s="183"/>
    </row>
    <row r="981" spans="9:19" s="3" customFormat="1" ht="12.75">
      <c r="I981" s="26"/>
      <c r="J981" s="182"/>
      <c r="K981" s="182"/>
      <c r="L981" s="182"/>
      <c r="M981" s="182"/>
      <c r="N981" s="182"/>
      <c r="O981" s="182"/>
      <c r="P981" s="182"/>
      <c r="Q981" s="182"/>
      <c r="S981" s="183"/>
    </row>
    <row r="982" spans="9:19" s="3" customFormat="1" ht="12.75">
      <c r="I982" s="26"/>
      <c r="J982" s="182"/>
      <c r="K982" s="182"/>
      <c r="L982" s="182"/>
      <c r="M982" s="182"/>
      <c r="N982" s="182"/>
      <c r="O982" s="182"/>
      <c r="P982" s="182"/>
      <c r="Q982" s="182"/>
      <c r="S982" s="183"/>
    </row>
    <row r="983" spans="9:19" s="3" customFormat="1" ht="12.75">
      <c r="I983" s="26"/>
      <c r="J983" s="182"/>
      <c r="K983" s="182"/>
      <c r="L983" s="182"/>
      <c r="M983" s="182"/>
      <c r="N983" s="182"/>
      <c r="O983" s="182"/>
      <c r="P983" s="182"/>
      <c r="Q983" s="182"/>
      <c r="S983" s="183"/>
    </row>
    <row r="984" spans="9:19" s="3" customFormat="1" ht="12.75">
      <c r="I984" s="26"/>
      <c r="J984" s="182"/>
      <c r="K984" s="182"/>
      <c r="L984" s="182"/>
      <c r="M984" s="182"/>
      <c r="N984" s="182"/>
      <c r="O984" s="182"/>
      <c r="P984" s="182"/>
      <c r="Q984" s="182"/>
      <c r="S984" s="183"/>
    </row>
    <row r="985" spans="9:19" s="3" customFormat="1" ht="12.75">
      <c r="I985" s="26"/>
      <c r="J985" s="182"/>
      <c r="K985" s="182"/>
      <c r="L985" s="182"/>
      <c r="M985" s="182"/>
      <c r="N985" s="182"/>
      <c r="O985" s="182"/>
      <c r="P985" s="182"/>
      <c r="Q985" s="182"/>
      <c r="S985" s="183"/>
    </row>
    <row r="986" spans="9:19" s="3" customFormat="1" ht="12.75">
      <c r="I986" s="26"/>
      <c r="J986" s="182"/>
      <c r="K986" s="182"/>
      <c r="L986" s="182"/>
      <c r="M986" s="182"/>
      <c r="N986" s="182"/>
      <c r="O986" s="182"/>
      <c r="P986" s="182"/>
      <c r="Q986" s="182"/>
      <c r="S986" s="183"/>
    </row>
    <row r="987" spans="9:19" s="3" customFormat="1" ht="12.75">
      <c r="I987" s="26"/>
      <c r="J987" s="182"/>
      <c r="K987" s="182"/>
      <c r="L987" s="182"/>
      <c r="M987" s="182"/>
      <c r="N987" s="182"/>
      <c r="O987" s="182"/>
      <c r="P987" s="182"/>
      <c r="Q987" s="182"/>
      <c r="S987" s="183"/>
    </row>
    <row r="988" spans="9:19" s="3" customFormat="1" ht="12.75">
      <c r="I988" s="26"/>
      <c r="J988" s="182"/>
      <c r="K988" s="182"/>
      <c r="L988" s="182"/>
      <c r="M988" s="182"/>
      <c r="N988" s="182"/>
      <c r="O988" s="182"/>
      <c r="P988" s="182"/>
      <c r="Q988" s="182"/>
      <c r="S988" s="183"/>
    </row>
    <row r="989" spans="9:19" s="3" customFormat="1" ht="12.75">
      <c r="I989" s="26"/>
      <c r="J989" s="182"/>
      <c r="K989" s="182"/>
      <c r="L989" s="182"/>
      <c r="M989" s="182"/>
      <c r="N989" s="182"/>
      <c r="O989" s="182"/>
      <c r="P989" s="182"/>
      <c r="Q989" s="182"/>
      <c r="S989" s="183"/>
    </row>
    <row r="990" spans="9:19" s="3" customFormat="1" ht="12.75">
      <c r="I990" s="26"/>
      <c r="J990" s="182"/>
      <c r="K990" s="182"/>
      <c r="L990" s="182"/>
      <c r="M990" s="182"/>
      <c r="N990" s="182"/>
      <c r="O990" s="182"/>
      <c r="P990" s="182"/>
      <c r="Q990" s="182"/>
      <c r="S990" s="183"/>
    </row>
    <row r="991" spans="9:19" s="3" customFormat="1" ht="12.75">
      <c r="I991" s="26"/>
      <c r="J991" s="182"/>
      <c r="K991" s="182"/>
      <c r="L991" s="182"/>
      <c r="M991" s="182"/>
      <c r="N991" s="182"/>
      <c r="O991" s="182"/>
      <c r="P991" s="182"/>
      <c r="Q991" s="182"/>
      <c r="S991" s="183"/>
    </row>
    <row r="992" spans="9:19" s="3" customFormat="1" ht="12.75">
      <c r="I992" s="26"/>
      <c r="J992" s="182"/>
      <c r="K992" s="182"/>
      <c r="L992" s="182"/>
      <c r="M992" s="182"/>
      <c r="N992" s="182"/>
      <c r="O992" s="182"/>
      <c r="P992" s="182"/>
      <c r="Q992" s="182"/>
      <c r="S992" s="183"/>
    </row>
    <row r="993" spans="9:19" s="3" customFormat="1" ht="12.75">
      <c r="I993" s="26"/>
      <c r="J993" s="182"/>
      <c r="K993" s="182"/>
      <c r="L993" s="182"/>
      <c r="M993" s="182"/>
      <c r="N993" s="182"/>
      <c r="O993" s="182"/>
      <c r="P993" s="182"/>
      <c r="Q993" s="182"/>
      <c r="S993" s="183"/>
    </row>
    <row r="994" spans="9:19" s="3" customFormat="1" ht="12.75">
      <c r="I994" s="26"/>
      <c r="J994" s="182"/>
      <c r="K994" s="182"/>
      <c r="L994" s="182"/>
      <c r="M994" s="182"/>
      <c r="N994" s="182"/>
      <c r="O994" s="182"/>
      <c r="P994" s="182"/>
      <c r="Q994" s="182"/>
      <c r="S994" s="183"/>
    </row>
    <row r="995" spans="9:19" s="3" customFormat="1" ht="12.75">
      <c r="I995" s="26"/>
      <c r="J995" s="182"/>
      <c r="K995" s="182"/>
      <c r="L995" s="182"/>
      <c r="M995" s="182"/>
      <c r="N995" s="182"/>
      <c r="O995" s="182"/>
      <c r="P995" s="182"/>
      <c r="Q995" s="182"/>
      <c r="S995" s="183"/>
    </row>
    <row r="996" spans="9:19" s="3" customFormat="1" ht="12.75">
      <c r="I996" s="26"/>
      <c r="J996" s="182"/>
      <c r="K996" s="182"/>
      <c r="L996" s="182"/>
      <c r="M996" s="182"/>
      <c r="N996" s="182"/>
      <c r="O996" s="182"/>
      <c r="P996" s="182"/>
      <c r="Q996" s="182"/>
      <c r="S996" s="183"/>
    </row>
    <row r="997" spans="9:19" s="3" customFormat="1" ht="12.75">
      <c r="I997" s="26"/>
      <c r="J997" s="182"/>
      <c r="K997" s="182"/>
      <c r="L997" s="182"/>
      <c r="M997" s="182"/>
      <c r="N997" s="182"/>
      <c r="O997" s="182"/>
      <c r="P997" s="182"/>
      <c r="Q997" s="182"/>
      <c r="S997" s="183"/>
    </row>
    <row r="998" spans="9:19" s="3" customFormat="1" ht="12.75">
      <c r="I998" s="26"/>
      <c r="J998" s="182"/>
      <c r="K998" s="182"/>
      <c r="L998" s="182"/>
      <c r="M998" s="182"/>
      <c r="N998" s="182"/>
      <c r="O998" s="182"/>
      <c r="P998" s="182"/>
      <c r="Q998" s="182"/>
      <c r="S998" s="183"/>
    </row>
    <row r="999" spans="9:19" s="3" customFormat="1" ht="12.75">
      <c r="I999" s="26"/>
      <c r="J999" s="182"/>
      <c r="K999" s="182"/>
      <c r="L999" s="182"/>
      <c r="M999" s="182"/>
      <c r="N999" s="182"/>
      <c r="O999" s="182"/>
      <c r="P999" s="182"/>
      <c r="Q999" s="182"/>
      <c r="S999" s="183"/>
    </row>
    <row r="1000" spans="9:19" s="3" customFormat="1" ht="12.75">
      <c r="I1000" s="26"/>
      <c r="J1000" s="182"/>
      <c r="K1000" s="182"/>
      <c r="L1000" s="182"/>
      <c r="M1000" s="182"/>
      <c r="N1000" s="182"/>
      <c r="O1000" s="182"/>
      <c r="P1000" s="182"/>
      <c r="Q1000" s="182"/>
      <c r="S1000" s="183"/>
    </row>
    <row r="1001" spans="9:19" s="3" customFormat="1" ht="12.75">
      <c r="I1001" s="26"/>
      <c r="J1001" s="182"/>
      <c r="K1001" s="182"/>
      <c r="L1001" s="182"/>
      <c r="M1001" s="182"/>
      <c r="N1001" s="182"/>
      <c r="O1001" s="182"/>
      <c r="P1001" s="182"/>
      <c r="Q1001" s="182"/>
      <c r="S1001" s="183"/>
    </row>
    <row r="1002" spans="9:19" s="3" customFormat="1" ht="12.75">
      <c r="I1002" s="26"/>
      <c r="J1002" s="182"/>
      <c r="K1002" s="182"/>
      <c r="L1002" s="182"/>
      <c r="M1002" s="182"/>
      <c r="N1002" s="182"/>
      <c r="O1002" s="182"/>
      <c r="P1002" s="182"/>
      <c r="Q1002" s="182"/>
      <c r="S1002" s="183"/>
    </row>
    <row r="1003" spans="9:19" s="3" customFormat="1" ht="12.75">
      <c r="I1003" s="26"/>
      <c r="J1003" s="182"/>
      <c r="K1003" s="182"/>
      <c r="L1003" s="182"/>
      <c r="M1003" s="182"/>
      <c r="N1003" s="182"/>
      <c r="O1003" s="182"/>
      <c r="P1003" s="182"/>
      <c r="Q1003" s="182"/>
      <c r="S1003" s="183"/>
    </row>
    <row r="1004" spans="9:19" s="3" customFormat="1" ht="12.75">
      <c r="I1004" s="26"/>
      <c r="J1004" s="182"/>
      <c r="K1004" s="182"/>
      <c r="L1004" s="182"/>
      <c r="M1004" s="182"/>
      <c r="N1004" s="182"/>
      <c r="O1004" s="182"/>
      <c r="P1004" s="182"/>
      <c r="Q1004" s="182"/>
      <c r="S1004" s="183"/>
    </row>
    <row r="1005" spans="9:19" s="3" customFormat="1" ht="12.75">
      <c r="I1005" s="26"/>
      <c r="J1005" s="182"/>
      <c r="K1005" s="182"/>
      <c r="L1005" s="182"/>
      <c r="M1005" s="182"/>
      <c r="N1005" s="182"/>
      <c r="O1005" s="182"/>
      <c r="P1005" s="182"/>
      <c r="Q1005" s="182"/>
      <c r="S1005" s="183"/>
    </row>
    <row r="1006" spans="9:19" s="3" customFormat="1" ht="12.75">
      <c r="I1006" s="26"/>
      <c r="J1006" s="182"/>
      <c r="K1006" s="182"/>
      <c r="L1006" s="182"/>
      <c r="M1006" s="182"/>
      <c r="N1006" s="182"/>
      <c r="O1006" s="182"/>
      <c r="P1006" s="182"/>
      <c r="Q1006" s="182"/>
      <c r="S1006" s="183"/>
    </row>
    <row r="1007" spans="9:19" s="3" customFormat="1" ht="12.75">
      <c r="I1007" s="26"/>
      <c r="J1007" s="182"/>
      <c r="K1007" s="182"/>
      <c r="L1007" s="182"/>
      <c r="M1007" s="182"/>
      <c r="N1007" s="182"/>
      <c r="O1007" s="182"/>
      <c r="P1007" s="182"/>
      <c r="Q1007" s="182"/>
      <c r="S1007" s="183"/>
    </row>
    <row r="1008" spans="9:19" s="3" customFormat="1" ht="12.75">
      <c r="I1008" s="26"/>
      <c r="J1008" s="182"/>
      <c r="K1008" s="182"/>
      <c r="L1008" s="182"/>
      <c r="M1008" s="182"/>
      <c r="N1008" s="182"/>
      <c r="O1008" s="182"/>
      <c r="P1008" s="182"/>
      <c r="Q1008" s="182"/>
      <c r="S1008" s="183"/>
    </row>
    <row r="1009" spans="9:19" s="3" customFormat="1" ht="12.75">
      <c r="I1009" s="26"/>
      <c r="J1009" s="182"/>
      <c r="K1009" s="182"/>
      <c r="L1009" s="182"/>
      <c r="M1009" s="182"/>
      <c r="N1009" s="182"/>
      <c r="O1009" s="182"/>
      <c r="P1009" s="182"/>
      <c r="Q1009" s="182"/>
      <c r="S1009" s="183"/>
    </row>
    <row r="1010" spans="9:19" s="3" customFormat="1" ht="12.75">
      <c r="I1010" s="26"/>
      <c r="J1010" s="182"/>
      <c r="K1010" s="182"/>
      <c r="L1010" s="182"/>
      <c r="M1010" s="182"/>
      <c r="N1010" s="182"/>
      <c r="O1010" s="182"/>
      <c r="P1010" s="182"/>
      <c r="Q1010" s="182"/>
      <c r="S1010" s="183"/>
    </row>
    <row r="1011" spans="9:19" s="3" customFormat="1" ht="12.75">
      <c r="I1011" s="26"/>
      <c r="J1011" s="182"/>
      <c r="K1011" s="182"/>
      <c r="L1011" s="182"/>
      <c r="M1011" s="182"/>
      <c r="N1011" s="182"/>
      <c r="O1011" s="182"/>
      <c r="P1011" s="182"/>
      <c r="Q1011" s="182"/>
      <c r="S1011" s="183"/>
    </row>
    <row r="1012" spans="9:19" s="3" customFormat="1" ht="12.75">
      <c r="I1012" s="26"/>
      <c r="J1012" s="182"/>
      <c r="K1012" s="182"/>
      <c r="L1012" s="182"/>
      <c r="M1012" s="182"/>
      <c r="N1012" s="182"/>
      <c r="O1012" s="182"/>
      <c r="P1012" s="182"/>
      <c r="Q1012" s="182"/>
      <c r="S1012" s="183"/>
    </row>
    <row r="1013" spans="9:19" s="3" customFormat="1" ht="12.75">
      <c r="I1013" s="26"/>
      <c r="J1013" s="182"/>
      <c r="K1013" s="182"/>
      <c r="L1013" s="182"/>
      <c r="M1013" s="182"/>
      <c r="N1013" s="182"/>
      <c r="O1013" s="182"/>
      <c r="P1013" s="182"/>
      <c r="Q1013" s="182"/>
      <c r="S1013" s="183"/>
    </row>
    <row r="1014" spans="9:19" s="3" customFormat="1" ht="12.75">
      <c r="I1014" s="26"/>
      <c r="J1014" s="182"/>
      <c r="K1014" s="182"/>
      <c r="L1014" s="182"/>
      <c r="M1014" s="182"/>
      <c r="N1014" s="182"/>
      <c r="O1014" s="182"/>
      <c r="P1014" s="182"/>
      <c r="Q1014" s="182"/>
      <c r="S1014" s="183"/>
    </row>
    <row r="1015" spans="9:19" s="3" customFormat="1" ht="12.75">
      <c r="I1015" s="26"/>
      <c r="J1015" s="182"/>
      <c r="K1015" s="182"/>
      <c r="L1015" s="182"/>
      <c r="M1015" s="182"/>
      <c r="N1015" s="182"/>
      <c r="O1015" s="182"/>
      <c r="P1015" s="182"/>
      <c r="Q1015" s="182"/>
      <c r="S1015" s="183"/>
    </row>
    <row r="1016" spans="9:19" s="3" customFormat="1" ht="12.75">
      <c r="I1016" s="26"/>
      <c r="J1016" s="182"/>
      <c r="K1016" s="182"/>
      <c r="L1016" s="182"/>
      <c r="M1016" s="182"/>
      <c r="N1016" s="182"/>
      <c r="O1016" s="182"/>
      <c r="P1016" s="182"/>
      <c r="Q1016" s="182"/>
      <c r="S1016" s="183"/>
    </row>
    <row r="1017" spans="9:19" s="3" customFormat="1" ht="12.75">
      <c r="I1017" s="26"/>
      <c r="J1017" s="182"/>
      <c r="K1017" s="182"/>
      <c r="L1017" s="182"/>
      <c r="M1017" s="182"/>
      <c r="N1017" s="182"/>
      <c r="O1017" s="182"/>
      <c r="P1017" s="182"/>
      <c r="Q1017" s="182"/>
      <c r="S1017" s="183"/>
    </row>
    <row r="1018" spans="9:19" s="3" customFormat="1" ht="12.75">
      <c r="I1018" s="26"/>
      <c r="J1018" s="182"/>
      <c r="K1018" s="182"/>
      <c r="L1018" s="182"/>
      <c r="M1018" s="182"/>
      <c r="N1018" s="182"/>
      <c r="O1018" s="182"/>
      <c r="P1018" s="182"/>
      <c r="Q1018" s="182"/>
      <c r="S1018" s="183"/>
    </row>
    <row r="1019" spans="9:19" s="3" customFormat="1" ht="12.75">
      <c r="I1019" s="26"/>
      <c r="J1019" s="182"/>
      <c r="K1019" s="182"/>
      <c r="L1019" s="182"/>
      <c r="M1019" s="182"/>
      <c r="N1019" s="182"/>
      <c r="O1019" s="182"/>
      <c r="P1019" s="182"/>
      <c r="Q1019" s="182"/>
      <c r="S1019" s="183"/>
    </row>
    <row r="1020" spans="9:19" s="3" customFormat="1" ht="12.75">
      <c r="I1020" s="26"/>
      <c r="J1020" s="182"/>
      <c r="K1020" s="182"/>
      <c r="L1020" s="182"/>
      <c r="M1020" s="182"/>
      <c r="N1020" s="182"/>
      <c r="O1020" s="182"/>
      <c r="P1020" s="182"/>
      <c r="Q1020" s="182"/>
      <c r="S1020" s="183"/>
    </row>
    <row r="1021" spans="9:19" s="3" customFormat="1" ht="12.75">
      <c r="I1021" s="26"/>
      <c r="J1021" s="182"/>
      <c r="K1021" s="182"/>
      <c r="L1021" s="182"/>
      <c r="M1021" s="182"/>
      <c r="N1021" s="182"/>
      <c r="O1021" s="182"/>
      <c r="P1021" s="182"/>
      <c r="Q1021" s="182"/>
      <c r="S1021" s="183"/>
    </row>
    <row r="1022" spans="9:19" s="3" customFormat="1" ht="12.75">
      <c r="I1022" s="26"/>
      <c r="J1022" s="182"/>
      <c r="K1022" s="182"/>
      <c r="L1022" s="182"/>
      <c r="M1022" s="182"/>
      <c r="N1022" s="182"/>
      <c r="O1022" s="182"/>
      <c r="P1022" s="182"/>
      <c r="Q1022" s="182"/>
      <c r="S1022" s="183"/>
    </row>
    <row r="1023" spans="9:19" s="3" customFormat="1" ht="12.75">
      <c r="I1023" s="26"/>
      <c r="J1023" s="182"/>
      <c r="K1023" s="182"/>
      <c r="L1023" s="182"/>
      <c r="M1023" s="182"/>
      <c r="N1023" s="182"/>
      <c r="O1023" s="182"/>
      <c r="P1023" s="182"/>
      <c r="Q1023" s="182"/>
      <c r="S1023" s="183"/>
    </row>
    <row r="1024" spans="9:19" s="3" customFormat="1" ht="12.75">
      <c r="I1024" s="26"/>
      <c r="J1024" s="182"/>
      <c r="K1024" s="182"/>
      <c r="L1024" s="182"/>
      <c r="M1024" s="182"/>
      <c r="N1024" s="182"/>
      <c r="O1024" s="182"/>
      <c r="P1024" s="182"/>
      <c r="Q1024" s="182"/>
      <c r="S1024" s="183"/>
    </row>
    <row r="1025" spans="9:19" s="3" customFormat="1" ht="12.75">
      <c r="I1025" s="26"/>
      <c r="J1025" s="182"/>
      <c r="K1025" s="182"/>
      <c r="L1025" s="182"/>
      <c r="M1025" s="182"/>
      <c r="N1025" s="182"/>
      <c r="O1025" s="182"/>
      <c r="P1025" s="182"/>
      <c r="Q1025" s="182"/>
      <c r="S1025" s="183"/>
    </row>
    <row r="1026" spans="9:19" s="3" customFormat="1" ht="12.75">
      <c r="I1026" s="26"/>
      <c r="J1026" s="182"/>
      <c r="K1026" s="182"/>
      <c r="L1026" s="182"/>
      <c r="M1026" s="182"/>
      <c r="N1026" s="182"/>
      <c r="O1026" s="182"/>
      <c r="P1026" s="182"/>
      <c r="Q1026" s="182"/>
      <c r="S1026" s="183"/>
    </row>
    <row r="1027" spans="9:19" s="3" customFormat="1" ht="12.75">
      <c r="I1027" s="26"/>
      <c r="J1027" s="182"/>
      <c r="K1027" s="182"/>
      <c r="L1027" s="182"/>
      <c r="M1027" s="182"/>
      <c r="N1027" s="182"/>
      <c r="O1027" s="182"/>
      <c r="P1027" s="182"/>
      <c r="Q1027" s="182"/>
      <c r="S1027" s="183"/>
    </row>
    <row r="1028" spans="9:19" s="3" customFormat="1" ht="12.75">
      <c r="I1028" s="26"/>
      <c r="J1028" s="182"/>
      <c r="K1028" s="182"/>
      <c r="L1028" s="182"/>
      <c r="M1028" s="182"/>
      <c r="N1028" s="182"/>
      <c r="O1028" s="182"/>
      <c r="P1028" s="182"/>
      <c r="Q1028" s="182"/>
      <c r="S1028" s="183"/>
    </row>
    <row r="1029" spans="9:19" s="3" customFormat="1" ht="12.75">
      <c r="I1029" s="26"/>
      <c r="J1029" s="182"/>
      <c r="K1029" s="182"/>
      <c r="L1029" s="182"/>
      <c r="M1029" s="182"/>
      <c r="N1029" s="182"/>
      <c r="O1029" s="182"/>
      <c r="P1029" s="182"/>
      <c r="Q1029" s="182"/>
      <c r="S1029" s="183"/>
    </row>
    <row r="1030" spans="9:19" s="3" customFormat="1" ht="12.75">
      <c r="I1030" s="26"/>
      <c r="J1030" s="182"/>
      <c r="K1030" s="182"/>
      <c r="L1030" s="182"/>
      <c r="M1030" s="182"/>
      <c r="N1030" s="182"/>
      <c r="O1030" s="182"/>
      <c r="P1030" s="182"/>
      <c r="Q1030" s="182"/>
      <c r="S1030" s="183"/>
    </row>
    <row r="1031" spans="9:19" s="3" customFormat="1" ht="12.75">
      <c r="I1031" s="26"/>
      <c r="J1031" s="182"/>
      <c r="K1031" s="182"/>
      <c r="L1031" s="182"/>
      <c r="M1031" s="182"/>
      <c r="N1031" s="182"/>
      <c r="O1031" s="182"/>
      <c r="P1031" s="182"/>
      <c r="Q1031" s="182"/>
      <c r="S1031" s="183"/>
    </row>
    <row r="1032" spans="9:19" s="3" customFormat="1" ht="12.75">
      <c r="I1032" s="26"/>
      <c r="J1032" s="182"/>
      <c r="K1032" s="182"/>
      <c r="L1032" s="182"/>
      <c r="M1032" s="182"/>
      <c r="N1032" s="182"/>
      <c r="O1032" s="182"/>
      <c r="P1032" s="182"/>
      <c r="Q1032" s="182"/>
      <c r="S1032" s="183"/>
    </row>
    <row r="1033" spans="9:19" s="3" customFormat="1" ht="12.75">
      <c r="I1033" s="26"/>
      <c r="J1033" s="182"/>
      <c r="K1033" s="182"/>
      <c r="L1033" s="182"/>
      <c r="M1033" s="182"/>
      <c r="N1033" s="182"/>
      <c r="O1033" s="182"/>
      <c r="P1033" s="182"/>
      <c r="Q1033" s="182"/>
      <c r="S1033" s="183"/>
    </row>
    <row r="1034" spans="9:19" s="3" customFormat="1" ht="12.75">
      <c r="I1034" s="26"/>
      <c r="J1034" s="182"/>
      <c r="K1034" s="182"/>
      <c r="L1034" s="182"/>
      <c r="M1034" s="182"/>
      <c r="N1034" s="182"/>
      <c r="O1034" s="182"/>
      <c r="P1034" s="182"/>
      <c r="Q1034" s="182"/>
      <c r="S1034" s="183"/>
    </row>
    <row r="1035" spans="9:19" s="3" customFormat="1" ht="12.75">
      <c r="I1035" s="26"/>
      <c r="J1035" s="182"/>
      <c r="K1035" s="182"/>
      <c r="L1035" s="182"/>
      <c r="M1035" s="182"/>
      <c r="N1035" s="182"/>
      <c r="O1035" s="182"/>
      <c r="P1035" s="182"/>
      <c r="Q1035" s="182"/>
      <c r="S1035" s="183"/>
    </row>
    <row r="1036" spans="9:19" s="3" customFormat="1" ht="12.75">
      <c r="I1036" s="26"/>
      <c r="J1036" s="182"/>
      <c r="K1036" s="182"/>
      <c r="L1036" s="182"/>
      <c r="M1036" s="182"/>
      <c r="N1036" s="182"/>
      <c r="O1036" s="182"/>
      <c r="P1036" s="182"/>
      <c r="Q1036" s="182"/>
      <c r="S1036" s="183"/>
    </row>
    <row r="1037" spans="9:19" s="3" customFormat="1" ht="12.75">
      <c r="I1037" s="26"/>
      <c r="J1037" s="182"/>
      <c r="K1037" s="182"/>
      <c r="L1037" s="182"/>
      <c r="M1037" s="182"/>
      <c r="N1037" s="182"/>
      <c r="O1037" s="182"/>
      <c r="P1037" s="182"/>
      <c r="Q1037" s="182"/>
      <c r="S1037" s="183"/>
    </row>
    <row r="1038" spans="9:19" s="3" customFormat="1" ht="12.75">
      <c r="I1038" s="26"/>
      <c r="J1038" s="182"/>
      <c r="K1038" s="182"/>
      <c r="L1038" s="182"/>
      <c r="M1038" s="182"/>
      <c r="N1038" s="182"/>
      <c r="O1038" s="182"/>
      <c r="P1038" s="182"/>
      <c r="Q1038" s="182"/>
      <c r="S1038" s="183"/>
    </row>
    <row r="1039" spans="9:19" s="3" customFormat="1" ht="12.75">
      <c r="I1039" s="26"/>
      <c r="J1039" s="182"/>
      <c r="K1039" s="182"/>
      <c r="L1039" s="182"/>
      <c r="M1039" s="182"/>
      <c r="N1039" s="182"/>
      <c r="O1039" s="182"/>
      <c r="P1039" s="182"/>
      <c r="Q1039" s="182"/>
      <c r="S1039" s="183"/>
    </row>
    <row r="1040" spans="9:19" s="3" customFormat="1" ht="12.75">
      <c r="I1040" s="26"/>
      <c r="J1040" s="182"/>
      <c r="K1040" s="182"/>
      <c r="L1040" s="182"/>
      <c r="M1040" s="182"/>
      <c r="N1040" s="182"/>
      <c r="O1040" s="182"/>
      <c r="P1040" s="182"/>
      <c r="Q1040" s="182"/>
      <c r="S1040" s="183"/>
    </row>
    <row r="1041" spans="9:19" s="3" customFormat="1" ht="12.75">
      <c r="I1041" s="26"/>
      <c r="J1041" s="182"/>
      <c r="K1041" s="182"/>
      <c r="L1041" s="182"/>
      <c r="M1041" s="182"/>
      <c r="N1041" s="182"/>
      <c r="O1041" s="182"/>
      <c r="P1041" s="182"/>
      <c r="Q1041" s="182"/>
      <c r="S1041" s="183"/>
    </row>
    <row r="1042" spans="9:19" s="3" customFormat="1" ht="12.75">
      <c r="I1042" s="26"/>
      <c r="J1042" s="182"/>
      <c r="K1042" s="182"/>
      <c r="L1042" s="182"/>
      <c r="M1042" s="182"/>
      <c r="N1042" s="182"/>
      <c r="O1042" s="182"/>
      <c r="P1042" s="182"/>
      <c r="Q1042" s="182"/>
      <c r="S1042" s="183"/>
    </row>
    <row r="1043" spans="9:19" s="3" customFormat="1" ht="12.75">
      <c r="I1043" s="26"/>
      <c r="J1043" s="182"/>
      <c r="K1043" s="182"/>
      <c r="L1043" s="182"/>
      <c r="M1043" s="182"/>
      <c r="N1043" s="182"/>
      <c r="O1043" s="182"/>
      <c r="P1043" s="182"/>
      <c r="Q1043" s="182"/>
      <c r="S1043" s="183"/>
    </row>
    <row r="1044" spans="9:19" s="3" customFormat="1" ht="12.75">
      <c r="I1044" s="26"/>
      <c r="J1044" s="182"/>
      <c r="K1044" s="182"/>
      <c r="L1044" s="182"/>
      <c r="M1044" s="182"/>
      <c r="N1044" s="182"/>
      <c r="O1044" s="182"/>
      <c r="P1044" s="182"/>
      <c r="Q1044" s="182"/>
      <c r="S1044" s="183"/>
    </row>
    <row r="1045" spans="9:19" s="3" customFormat="1" ht="12.75">
      <c r="I1045" s="26"/>
      <c r="J1045" s="182"/>
      <c r="K1045" s="182"/>
      <c r="L1045" s="182"/>
      <c r="M1045" s="182"/>
      <c r="N1045" s="182"/>
      <c r="O1045" s="182"/>
      <c r="P1045" s="182"/>
      <c r="Q1045" s="182"/>
      <c r="S1045" s="183"/>
    </row>
    <row r="1046" spans="9:19" s="3" customFormat="1" ht="12.75">
      <c r="I1046" s="26"/>
      <c r="J1046" s="182"/>
      <c r="K1046" s="182"/>
      <c r="L1046" s="182"/>
      <c r="M1046" s="182"/>
      <c r="N1046" s="182"/>
      <c r="O1046" s="182"/>
      <c r="P1046" s="182"/>
      <c r="Q1046" s="182"/>
      <c r="S1046" s="183"/>
    </row>
    <row r="1047" spans="9:19" s="3" customFormat="1" ht="12.75">
      <c r="I1047" s="26"/>
      <c r="J1047" s="182"/>
      <c r="K1047" s="182"/>
      <c r="L1047" s="182"/>
      <c r="M1047" s="182"/>
      <c r="N1047" s="182"/>
      <c r="O1047" s="182"/>
      <c r="P1047" s="182"/>
      <c r="Q1047" s="182"/>
      <c r="S1047" s="183"/>
    </row>
    <row r="1048" spans="9:19" s="3" customFormat="1" ht="12.75">
      <c r="I1048" s="26"/>
      <c r="J1048" s="182"/>
      <c r="K1048" s="182"/>
      <c r="L1048" s="182"/>
      <c r="M1048" s="182"/>
      <c r="N1048" s="182"/>
      <c r="O1048" s="182"/>
      <c r="P1048" s="182"/>
      <c r="Q1048" s="182"/>
      <c r="S1048" s="183"/>
    </row>
    <row r="1049" spans="9:19" s="3" customFormat="1" ht="12.75">
      <c r="I1049" s="26"/>
      <c r="J1049" s="182"/>
      <c r="K1049" s="182"/>
      <c r="L1049" s="182"/>
      <c r="M1049" s="182"/>
      <c r="N1049" s="182"/>
      <c r="O1049" s="182"/>
      <c r="P1049" s="182"/>
      <c r="Q1049" s="182"/>
      <c r="S1049" s="183"/>
    </row>
    <row r="1050" spans="9:19" s="3" customFormat="1" ht="12.75">
      <c r="I1050" s="26"/>
      <c r="J1050" s="182"/>
      <c r="K1050" s="182"/>
      <c r="L1050" s="182"/>
      <c r="M1050" s="182"/>
      <c r="N1050" s="182"/>
      <c r="O1050" s="182"/>
      <c r="P1050" s="182"/>
      <c r="Q1050" s="182"/>
      <c r="S1050" s="183"/>
    </row>
    <row r="1051" spans="9:19" s="3" customFormat="1" ht="12.75">
      <c r="I1051" s="26"/>
      <c r="J1051" s="182"/>
      <c r="K1051" s="182"/>
      <c r="L1051" s="182"/>
      <c r="M1051" s="182"/>
      <c r="N1051" s="182"/>
      <c r="O1051" s="182"/>
      <c r="P1051" s="182"/>
      <c r="Q1051" s="182"/>
      <c r="S1051" s="183"/>
    </row>
    <row r="1052" spans="9:19" s="3" customFormat="1" ht="12.75">
      <c r="I1052" s="26"/>
      <c r="J1052" s="182"/>
      <c r="K1052" s="182"/>
      <c r="L1052" s="182"/>
      <c r="M1052" s="182"/>
      <c r="N1052" s="182"/>
      <c r="O1052" s="182"/>
      <c r="P1052" s="182"/>
      <c r="Q1052" s="182"/>
      <c r="S1052" s="183"/>
    </row>
    <row r="1053" spans="9:19" s="3" customFormat="1" ht="12.75">
      <c r="I1053" s="26"/>
      <c r="J1053" s="182"/>
      <c r="K1053" s="182"/>
      <c r="L1053" s="182"/>
      <c r="M1053" s="182"/>
      <c r="N1053" s="182"/>
      <c r="O1053" s="182"/>
      <c r="P1053" s="182"/>
      <c r="Q1053" s="182"/>
      <c r="S1053" s="183"/>
    </row>
    <row r="1054" spans="9:19" s="3" customFormat="1" ht="12.75">
      <c r="I1054" s="26"/>
      <c r="J1054" s="182"/>
      <c r="K1054" s="182"/>
      <c r="L1054" s="182"/>
      <c r="M1054" s="182"/>
      <c r="N1054" s="182"/>
      <c r="O1054" s="182"/>
      <c r="P1054" s="182"/>
      <c r="Q1054" s="182"/>
      <c r="S1054" s="183"/>
    </row>
    <row r="1055" spans="9:19" s="3" customFormat="1" ht="12.75">
      <c r="I1055" s="26"/>
      <c r="J1055" s="182"/>
      <c r="K1055" s="182"/>
      <c r="L1055" s="182"/>
      <c r="M1055" s="182"/>
      <c r="N1055" s="182"/>
      <c r="O1055" s="182"/>
      <c r="P1055" s="182"/>
      <c r="Q1055" s="182"/>
      <c r="S1055" s="183"/>
    </row>
    <row r="1056" spans="9:19" s="3" customFormat="1" ht="12.75">
      <c r="I1056" s="26"/>
      <c r="J1056" s="182"/>
      <c r="K1056" s="182"/>
      <c r="L1056" s="182"/>
      <c r="M1056" s="182"/>
      <c r="N1056" s="182"/>
      <c r="O1056" s="182"/>
      <c r="P1056" s="182"/>
      <c r="Q1056" s="182"/>
      <c r="S1056" s="183"/>
    </row>
    <row r="1057" spans="9:19" s="3" customFormat="1" ht="12.75">
      <c r="I1057" s="26"/>
      <c r="J1057" s="182"/>
      <c r="K1057" s="182"/>
      <c r="L1057" s="182"/>
      <c r="M1057" s="182"/>
      <c r="N1057" s="182"/>
      <c r="O1057" s="182"/>
      <c r="P1057" s="182"/>
      <c r="Q1057" s="182"/>
      <c r="S1057" s="183"/>
    </row>
    <row r="1058" spans="9:19" s="3" customFormat="1" ht="12.75">
      <c r="I1058" s="26"/>
      <c r="J1058" s="182"/>
      <c r="K1058" s="182"/>
      <c r="L1058" s="182"/>
      <c r="M1058" s="182"/>
      <c r="N1058" s="182"/>
      <c r="O1058" s="182"/>
      <c r="P1058" s="182"/>
      <c r="Q1058" s="182"/>
      <c r="S1058" s="183"/>
    </row>
    <row r="1059" spans="9:19" s="3" customFormat="1" ht="12.75">
      <c r="I1059" s="26"/>
      <c r="J1059" s="182"/>
      <c r="K1059" s="182"/>
      <c r="L1059" s="182"/>
      <c r="M1059" s="182"/>
      <c r="N1059" s="182"/>
      <c r="O1059" s="182"/>
      <c r="P1059" s="182"/>
      <c r="Q1059" s="182"/>
      <c r="S1059" s="183"/>
    </row>
    <row r="1060" spans="9:19" s="3" customFormat="1" ht="12.75">
      <c r="I1060" s="26"/>
      <c r="J1060" s="182"/>
      <c r="K1060" s="182"/>
      <c r="L1060" s="182"/>
      <c r="M1060" s="182"/>
      <c r="N1060" s="182"/>
      <c r="O1060" s="182"/>
      <c r="P1060" s="182"/>
      <c r="Q1060" s="182"/>
      <c r="S1060" s="183"/>
    </row>
    <row r="1061" spans="9:19" s="3" customFormat="1" ht="12.75">
      <c r="I1061" s="26"/>
      <c r="J1061" s="182"/>
      <c r="K1061" s="182"/>
      <c r="L1061" s="182"/>
      <c r="M1061" s="182"/>
      <c r="N1061" s="182"/>
      <c r="O1061" s="182"/>
      <c r="P1061" s="182"/>
      <c r="Q1061" s="182"/>
      <c r="S1061" s="183"/>
    </row>
    <row r="1062" spans="9:19" s="3" customFormat="1" ht="12.75">
      <c r="I1062" s="26"/>
      <c r="J1062" s="182"/>
      <c r="K1062" s="182"/>
      <c r="L1062" s="182"/>
      <c r="M1062" s="182"/>
      <c r="N1062" s="182"/>
      <c r="O1062" s="182"/>
      <c r="P1062" s="182"/>
      <c r="Q1062" s="182"/>
      <c r="S1062" s="183"/>
    </row>
    <row r="1063" spans="9:19" s="3" customFormat="1" ht="12.75">
      <c r="I1063" s="26"/>
      <c r="J1063" s="182"/>
      <c r="K1063" s="182"/>
      <c r="L1063" s="182"/>
      <c r="M1063" s="182"/>
      <c r="N1063" s="182"/>
      <c r="O1063" s="182"/>
      <c r="P1063" s="182"/>
      <c r="Q1063" s="182"/>
      <c r="S1063" s="183"/>
    </row>
    <row r="1064" spans="9:19" s="3" customFormat="1" ht="12.75">
      <c r="I1064" s="26"/>
      <c r="J1064" s="182"/>
      <c r="K1064" s="182"/>
      <c r="L1064" s="182"/>
      <c r="M1064" s="182"/>
      <c r="N1064" s="182"/>
      <c r="O1064" s="182"/>
      <c r="P1064" s="182"/>
      <c r="Q1064" s="182"/>
      <c r="S1064" s="183"/>
    </row>
    <row r="1065" spans="9:19" s="3" customFormat="1" ht="12.75">
      <c r="I1065" s="26"/>
      <c r="J1065" s="182"/>
      <c r="K1065" s="182"/>
      <c r="L1065" s="182"/>
      <c r="M1065" s="182"/>
      <c r="N1065" s="182"/>
      <c r="O1065" s="182"/>
      <c r="P1065" s="182"/>
      <c r="Q1065" s="182"/>
      <c r="S1065" s="183"/>
    </row>
    <row r="1066" spans="9:19" s="3" customFormat="1" ht="12.75">
      <c r="I1066" s="26"/>
      <c r="J1066" s="182"/>
      <c r="K1066" s="182"/>
      <c r="L1066" s="182"/>
      <c r="M1066" s="182"/>
      <c r="N1066" s="182"/>
      <c r="O1066" s="182"/>
      <c r="P1066" s="182"/>
      <c r="Q1066" s="182"/>
      <c r="S1066" s="183"/>
    </row>
    <row r="1067" spans="9:19" s="3" customFormat="1" ht="12.75">
      <c r="I1067" s="26"/>
      <c r="J1067" s="182"/>
      <c r="K1067" s="182"/>
      <c r="L1067" s="182"/>
      <c r="M1067" s="182"/>
      <c r="N1067" s="182"/>
      <c r="O1067" s="182"/>
      <c r="P1067" s="182"/>
      <c r="Q1067" s="182"/>
      <c r="S1067" s="183"/>
    </row>
    <row r="1068" spans="9:19" s="3" customFormat="1" ht="12.75">
      <c r="I1068" s="26"/>
      <c r="J1068" s="182"/>
      <c r="K1068" s="182"/>
      <c r="L1068" s="182"/>
      <c r="M1068" s="182"/>
      <c r="N1068" s="182"/>
      <c r="O1068" s="182"/>
      <c r="P1068" s="182"/>
      <c r="Q1068" s="182"/>
      <c r="S1068" s="183"/>
    </row>
    <row r="1069" spans="9:19" s="3" customFormat="1" ht="12.75">
      <c r="I1069" s="26"/>
      <c r="J1069" s="182"/>
      <c r="K1069" s="182"/>
      <c r="L1069" s="182"/>
      <c r="M1069" s="182"/>
      <c r="N1069" s="182"/>
      <c r="O1069" s="182"/>
      <c r="P1069" s="182"/>
      <c r="Q1069" s="182"/>
      <c r="S1069" s="183"/>
    </row>
    <row r="1070" spans="9:19" s="3" customFormat="1" ht="12.75">
      <c r="I1070" s="26"/>
      <c r="J1070" s="182"/>
      <c r="K1070" s="182"/>
      <c r="L1070" s="182"/>
      <c r="M1070" s="182"/>
      <c r="N1070" s="182"/>
      <c r="O1070" s="182"/>
      <c r="P1070" s="182"/>
      <c r="Q1070" s="182"/>
      <c r="S1070" s="183"/>
    </row>
    <row r="1071" spans="9:19" s="3" customFormat="1" ht="12.75">
      <c r="I1071" s="26"/>
      <c r="J1071" s="182"/>
      <c r="K1071" s="182"/>
      <c r="L1071" s="182"/>
      <c r="M1071" s="182"/>
      <c r="N1071" s="182"/>
      <c r="O1071" s="182"/>
      <c r="P1071" s="182"/>
      <c r="Q1071" s="182"/>
      <c r="S1071" s="183"/>
    </row>
    <row r="1072" spans="9:19" s="3" customFormat="1" ht="12.75">
      <c r="I1072" s="26"/>
      <c r="J1072" s="182"/>
      <c r="K1072" s="182"/>
      <c r="L1072" s="182"/>
      <c r="M1072" s="182"/>
      <c r="N1072" s="182"/>
      <c r="O1072" s="182"/>
      <c r="P1072" s="182"/>
      <c r="Q1072" s="182"/>
      <c r="S1072" s="183"/>
    </row>
    <row r="1073" spans="9:19" s="3" customFormat="1" ht="12.75">
      <c r="I1073" s="26"/>
      <c r="J1073" s="182"/>
      <c r="K1073" s="182"/>
      <c r="L1073" s="182"/>
      <c r="M1073" s="182"/>
      <c r="N1073" s="182"/>
      <c r="O1073" s="182"/>
      <c r="P1073" s="182"/>
      <c r="Q1073" s="182"/>
      <c r="S1073" s="183"/>
    </row>
    <row r="1074" spans="9:19" s="3" customFormat="1" ht="12.75">
      <c r="I1074" s="26"/>
      <c r="J1074" s="182"/>
      <c r="K1074" s="182"/>
      <c r="L1074" s="182"/>
      <c r="M1074" s="182"/>
      <c r="N1074" s="182"/>
      <c r="O1074" s="182"/>
      <c r="P1074" s="182"/>
      <c r="Q1074" s="182"/>
      <c r="S1074" s="183"/>
    </row>
    <row r="1075" spans="9:19" s="3" customFormat="1" ht="12.75">
      <c r="I1075" s="26"/>
      <c r="J1075" s="182"/>
      <c r="K1075" s="182"/>
      <c r="L1075" s="182"/>
      <c r="M1075" s="182"/>
      <c r="N1075" s="182"/>
      <c r="O1075" s="182"/>
      <c r="P1075" s="182"/>
      <c r="Q1075" s="182"/>
      <c r="S1075" s="183"/>
    </row>
    <row r="1076" spans="9:19" s="3" customFormat="1" ht="12.75">
      <c r="I1076" s="26"/>
      <c r="J1076" s="182"/>
      <c r="K1076" s="182"/>
      <c r="L1076" s="182"/>
      <c r="M1076" s="182"/>
      <c r="N1076" s="182"/>
      <c r="O1076" s="182"/>
      <c r="P1076" s="182"/>
      <c r="Q1076" s="182"/>
      <c r="S1076" s="183"/>
    </row>
    <row r="1077" spans="9:19" s="3" customFormat="1" ht="12.75">
      <c r="I1077" s="26"/>
      <c r="J1077" s="182"/>
      <c r="K1077" s="182"/>
      <c r="L1077" s="182"/>
      <c r="M1077" s="182"/>
      <c r="N1077" s="182"/>
      <c r="O1077" s="182"/>
      <c r="P1077" s="182"/>
      <c r="Q1077" s="182"/>
      <c r="S1077" s="183"/>
    </row>
    <row r="1078" spans="9:19" s="3" customFormat="1" ht="12.75">
      <c r="I1078" s="26"/>
      <c r="J1078" s="182"/>
      <c r="K1078" s="182"/>
      <c r="L1078" s="182"/>
      <c r="M1078" s="182"/>
      <c r="N1078" s="182"/>
      <c r="O1078" s="182"/>
      <c r="P1078" s="182"/>
      <c r="Q1078" s="182"/>
      <c r="S1078" s="183"/>
    </row>
    <row r="1079" spans="9:19" s="3" customFormat="1" ht="12.75">
      <c r="I1079" s="26"/>
      <c r="J1079" s="182"/>
      <c r="K1079" s="182"/>
      <c r="L1079" s="182"/>
      <c r="M1079" s="182"/>
      <c r="N1079" s="182"/>
      <c r="O1079" s="182"/>
      <c r="P1079" s="182"/>
      <c r="Q1079" s="182"/>
      <c r="S1079" s="183"/>
    </row>
    <row r="1080" spans="9:19" s="3" customFormat="1" ht="12.75">
      <c r="I1080" s="26"/>
      <c r="J1080" s="182"/>
      <c r="K1080" s="182"/>
      <c r="L1080" s="182"/>
      <c r="M1080" s="182"/>
      <c r="N1080" s="182"/>
      <c r="O1080" s="182"/>
      <c r="P1080" s="182"/>
      <c r="Q1080" s="182"/>
      <c r="S1080" s="183"/>
    </row>
    <row r="1081" spans="9:19" s="3" customFormat="1" ht="12.75">
      <c r="I1081" s="26"/>
      <c r="J1081" s="182"/>
      <c r="K1081" s="182"/>
      <c r="L1081" s="182"/>
      <c r="M1081" s="182"/>
      <c r="N1081" s="182"/>
      <c r="O1081" s="182"/>
      <c r="P1081" s="182"/>
      <c r="Q1081" s="182"/>
      <c r="S1081" s="183"/>
    </row>
    <row r="1082" spans="9:19" s="3" customFormat="1" ht="12.75">
      <c r="I1082" s="26"/>
      <c r="J1082" s="182"/>
      <c r="K1082" s="182"/>
      <c r="L1082" s="182"/>
      <c r="M1082" s="182"/>
      <c r="N1082" s="182"/>
      <c r="O1082" s="182"/>
      <c r="P1082" s="182"/>
      <c r="Q1082" s="182"/>
      <c r="S1082" s="183"/>
    </row>
    <row r="1083" spans="9:19" s="3" customFormat="1" ht="12.75">
      <c r="I1083" s="26"/>
      <c r="J1083" s="182"/>
      <c r="K1083" s="182"/>
      <c r="L1083" s="182"/>
      <c r="M1083" s="182"/>
      <c r="N1083" s="182"/>
      <c r="O1083" s="182"/>
      <c r="P1083" s="182"/>
      <c r="Q1083" s="182"/>
      <c r="S1083" s="183"/>
    </row>
    <row r="1084" spans="9:19" s="3" customFormat="1" ht="12.75">
      <c r="I1084" s="26"/>
      <c r="J1084" s="182"/>
      <c r="K1084" s="182"/>
      <c r="L1084" s="182"/>
      <c r="M1084" s="182"/>
      <c r="N1084" s="182"/>
      <c r="O1084" s="182"/>
      <c r="P1084" s="182"/>
      <c r="Q1084" s="182"/>
      <c r="S1084" s="183"/>
    </row>
    <row r="1085" spans="9:19" s="3" customFormat="1" ht="12.75">
      <c r="I1085" s="26"/>
      <c r="J1085" s="182"/>
      <c r="K1085" s="182"/>
      <c r="L1085" s="182"/>
      <c r="M1085" s="182"/>
      <c r="N1085" s="182"/>
      <c r="O1085" s="182"/>
      <c r="P1085" s="182"/>
      <c r="Q1085" s="182"/>
      <c r="S1085" s="183"/>
    </row>
    <row r="1086" spans="9:19" s="3" customFormat="1" ht="12.75">
      <c r="I1086" s="26"/>
      <c r="J1086" s="182"/>
      <c r="K1086" s="182"/>
      <c r="L1086" s="182"/>
      <c r="M1086" s="182"/>
      <c r="N1086" s="182"/>
      <c r="O1086" s="182"/>
      <c r="P1086" s="182"/>
      <c r="Q1086" s="182"/>
      <c r="S1086" s="183"/>
    </row>
    <row r="1087" spans="9:19" s="3" customFormat="1" ht="12.75">
      <c r="I1087" s="26"/>
      <c r="J1087" s="182"/>
      <c r="K1087" s="182"/>
      <c r="L1087" s="182"/>
      <c r="M1087" s="182"/>
      <c r="N1087" s="182"/>
      <c r="O1087" s="182"/>
      <c r="P1087" s="182"/>
      <c r="Q1087" s="182"/>
      <c r="S1087" s="183"/>
    </row>
    <row r="1088" spans="9:19" s="3" customFormat="1" ht="12.75">
      <c r="I1088" s="26"/>
      <c r="J1088" s="182"/>
      <c r="K1088" s="182"/>
      <c r="L1088" s="182"/>
      <c r="M1088" s="182"/>
      <c r="N1088" s="182"/>
      <c r="O1088" s="182"/>
      <c r="P1088" s="182"/>
      <c r="Q1088" s="182"/>
      <c r="S1088" s="183"/>
    </row>
    <row r="1089" spans="9:19" s="3" customFormat="1" ht="12.75">
      <c r="I1089" s="26"/>
      <c r="J1089" s="182"/>
      <c r="K1089" s="182"/>
      <c r="L1089" s="182"/>
      <c r="M1089" s="182"/>
      <c r="N1089" s="182"/>
      <c r="O1089" s="182"/>
      <c r="P1089" s="182"/>
      <c r="Q1089" s="182"/>
      <c r="S1089" s="183"/>
    </row>
    <row r="1090" spans="9:19" s="3" customFormat="1" ht="12.75">
      <c r="I1090" s="26"/>
      <c r="J1090" s="182"/>
      <c r="K1090" s="182"/>
      <c r="L1090" s="182"/>
      <c r="M1090" s="182"/>
      <c r="N1090" s="182"/>
      <c r="O1090" s="182"/>
      <c r="P1090" s="182"/>
      <c r="Q1090" s="182"/>
      <c r="S1090" s="183"/>
    </row>
    <row r="1091" spans="9:19" s="3" customFormat="1" ht="12.75">
      <c r="I1091" s="26"/>
      <c r="J1091" s="182"/>
      <c r="K1091" s="182"/>
      <c r="L1091" s="182"/>
      <c r="M1091" s="182"/>
      <c r="N1091" s="182"/>
      <c r="O1091" s="182"/>
      <c r="P1091" s="182"/>
      <c r="Q1091" s="182"/>
      <c r="S1091" s="183"/>
    </row>
    <row r="1092" spans="9:19" s="3" customFormat="1" ht="12.75">
      <c r="I1092" s="26"/>
      <c r="J1092" s="182"/>
      <c r="K1092" s="182"/>
      <c r="L1092" s="182"/>
      <c r="M1092" s="182"/>
      <c r="N1092" s="182"/>
      <c r="O1092" s="182"/>
      <c r="P1092" s="182"/>
      <c r="Q1092" s="182"/>
      <c r="S1092" s="183"/>
    </row>
    <row r="1093" spans="9:19" s="3" customFormat="1" ht="12.75">
      <c r="I1093" s="26"/>
      <c r="J1093" s="182"/>
      <c r="K1093" s="182"/>
      <c r="L1093" s="182"/>
      <c r="M1093" s="182"/>
      <c r="N1093" s="182"/>
      <c r="O1093" s="182"/>
      <c r="P1093" s="182"/>
      <c r="Q1093" s="182"/>
      <c r="S1093" s="183"/>
    </row>
    <row r="1094" spans="9:19" s="3" customFormat="1" ht="12.75">
      <c r="I1094" s="26"/>
      <c r="J1094" s="182"/>
      <c r="K1094" s="182"/>
      <c r="L1094" s="182"/>
      <c r="M1094" s="182"/>
      <c r="N1094" s="182"/>
      <c r="O1094" s="182"/>
      <c r="P1094" s="182"/>
      <c r="Q1094" s="182"/>
      <c r="S1094" s="183"/>
    </row>
    <row r="1095" spans="9:19" s="3" customFormat="1" ht="12.75">
      <c r="I1095" s="26"/>
      <c r="J1095" s="182"/>
      <c r="K1095" s="182"/>
      <c r="L1095" s="182"/>
      <c r="M1095" s="182"/>
      <c r="N1095" s="182"/>
      <c r="O1095" s="182"/>
      <c r="P1095" s="182"/>
      <c r="Q1095" s="182"/>
      <c r="S1095" s="183"/>
    </row>
    <row r="1096" spans="9:19" s="3" customFormat="1" ht="12.75">
      <c r="I1096" s="26"/>
      <c r="J1096" s="182"/>
      <c r="K1096" s="182"/>
      <c r="L1096" s="182"/>
      <c r="M1096" s="182"/>
      <c r="N1096" s="182"/>
      <c r="O1096" s="182"/>
      <c r="P1096" s="182"/>
      <c r="Q1096" s="182"/>
      <c r="S1096" s="183"/>
    </row>
    <row r="1097" spans="9:19" s="3" customFormat="1" ht="12.75">
      <c r="I1097" s="26"/>
      <c r="J1097" s="182"/>
      <c r="K1097" s="182"/>
      <c r="L1097" s="182"/>
      <c r="M1097" s="182"/>
      <c r="N1097" s="182"/>
      <c r="O1097" s="182"/>
      <c r="P1097" s="182"/>
      <c r="Q1097" s="182"/>
      <c r="S1097" s="183"/>
    </row>
    <row r="1098" spans="9:19" s="3" customFormat="1" ht="12.75">
      <c r="I1098" s="26"/>
      <c r="J1098" s="182"/>
      <c r="K1098" s="182"/>
      <c r="L1098" s="182"/>
      <c r="M1098" s="182"/>
      <c r="N1098" s="182"/>
      <c r="O1098" s="182"/>
      <c r="P1098" s="182"/>
      <c r="Q1098" s="182"/>
      <c r="S1098" s="183"/>
    </row>
    <row r="1099" spans="9:19" s="3" customFormat="1" ht="12.75">
      <c r="I1099" s="26"/>
      <c r="J1099" s="182"/>
      <c r="K1099" s="182"/>
      <c r="L1099" s="182"/>
      <c r="M1099" s="182"/>
      <c r="N1099" s="182"/>
      <c r="O1099" s="182"/>
      <c r="P1099" s="182"/>
      <c r="Q1099" s="182"/>
      <c r="S1099" s="183"/>
    </row>
    <row r="1100" spans="9:19" s="3" customFormat="1" ht="12.75">
      <c r="I1100" s="26"/>
      <c r="J1100" s="182"/>
      <c r="K1100" s="182"/>
      <c r="L1100" s="182"/>
      <c r="M1100" s="182"/>
      <c r="N1100" s="182"/>
      <c r="O1100" s="182"/>
      <c r="P1100" s="182"/>
      <c r="Q1100" s="182"/>
      <c r="S1100" s="183"/>
    </row>
    <row r="1101" spans="9:19" s="3" customFormat="1" ht="12.75">
      <c r="I1101" s="26"/>
      <c r="J1101" s="182"/>
      <c r="K1101" s="182"/>
      <c r="L1101" s="182"/>
      <c r="M1101" s="182"/>
      <c r="N1101" s="182"/>
      <c r="O1101" s="182"/>
      <c r="P1101" s="182"/>
      <c r="Q1101" s="182"/>
      <c r="S1101" s="183"/>
    </row>
    <row r="1102" spans="9:19" s="3" customFormat="1" ht="12.75">
      <c r="I1102" s="26"/>
      <c r="J1102" s="182"/>
      <c r="K1102" s="182"/>
      <c r="L1102" s="182"/>
      <c r="M1102" s="182"/>
      <c r="N1102" s="182"/>
      <c r="O1102" s="182"/>
      <c r="P1102" s="182"/>
      <c r="Q1102" s="182"/>
      <c r="S1102" s="183"/>
    </row>
    <row r="1103" spans="9:19" s="3" customFormat="1" ht="12.75">
      <c r="I1103" s="26"/>
      <c r="J1103" s="182"/>
      <c r="K1103" s="182"/>
      <c r="L1103" s="182"/>
      <c r="M1103" s="182"/>
      <c r="N1103" s="182"/>
      <c r="O1103" s="182"/>
      <c r="P1103" s="182"/>
      <c r="Q1103" s="182"/>
      <c r="S1103" s="183"/>
    </row>
    <row r="1104" spans="9:19" s="3" customFormat="1" ht="12.75">
      <c r="I1104" s="26"/>
      <c r="J1104" s="182"/>
      <c r="K1104" s="182"/>
      <c r="L1104" s="182"/>
      <c r="M1104" s="182"/>
      <c r="N1104" s="182"/>
      <c r="O1104" s="182"/>
      <c r="P1104" s="182"/>
      <c r="Q1104" s="182"/>
      <c r="S1104" s="183"/>
    </row>
    <row r="1105" spans="9:19" s="3" customFormat="1" ht="12.75">
      <c r="I1105" s="26"/>
      <c r="J1105" s="182"/>
      <c r="K1105" s="182"/>
      <c r="L1105" s="182"/>
      <c r="M1105" s="182"/>
      <c r="N1105" s="182"/>
      <c r="O1105" s="182"/>
      <c r="P1105" s="182"/>
      <c r="Q1105" s="182"/>
      <c r="S1105" s="183"/>
    </row>
    <row r="1106" spans="9:19" s="3" customFormat="1" ht="12.75">
      <c r="I1106" s="26"/>
      <c r="J1106" s="182"/>
      <c r="K1106" s="182"/>
      <c r="L1106" s="182"/>
      <c r="M1106" s="182"/>
      <c r="N1106" s="182"/>
      <c r="O1106" s="182"/>
      <c r="P1106" s="182"/>
      <c r="Q1106" s="182"/>
      <c r="S1106" s="183"/>
    </row>
    <row r="1107" spans="9:19" s="3" customFormat="1" ht="12.75">
      <c r="I1107" s="26"/>
      <c r="J1107" s="182"/>
      <c r="K1107" s="182"/>
      <c r="L1107" s="182"/>
      <c r="M1107" s="182"/>
      <c r="N1107" s="182"/>
      <c r="O1107" s="182"/>
      <c r="P1107" s="182"/>
      <c r="Q1107" s="182"/>
      <c r="S1107" s="183"/>
    </row>
    <row r="1108" spans="9:19" s="3" customFormat="1" ht="12.75">
      <c r="I1108" s="26"/>
      <c r="J1108" s="182"/>
      <c r="K1108" s="182"/>
      <c r="L1108" s="182"/>
      <c r="M1108" s="182"/>
      <c r="N1108" s="182"/>
      <c r="O1108" s="182"/>
      <c r="P1108" s="182"/>
      <c r="Q1108" s="182"/>
      <c r="S1108" s="183"/>
    </row>
    <row r="1109" spans="9:19" s="3" customFormat="1" ht="12.75">
      <c r="I1109" s="26"/>
      <c r="J1109" s="182"/>
      <c r="K1109" s="182"/>
      <c r="L1109" s="182"/>
      <c r="M1109" s="182"/>
      <c r="N1109" s="182"/>
      <c r="O1109" s="182"/>
      <c r="P1109" s="182"/>
      <c r="Q1109" s="182"/>
      <c r="S1109" s="183"/>
    </row>
    <row r="1110" spans="9:19" s="3" customFormat="1" ht="12.75">
      <c r="I1110" s="26"/>
      <c r="J1110" s="182"/>
      <c r="K1110" s="182"/>
      <c r="L1110" s="182"/>
      <c r="M1110" s="182"/>
      <c r="N1110" s="182"/>
      <c r="O1110" s="182"/>
      <c r="P1110" s="182"/>
      <c r="Q1110" s="182"/>
      <c r="S1110" s="183"/>
    </row>
    <row r="1111" spans="9:19" s="3" customFormat="1" ht="12.75">
      <c r="I1111" s="26"/>
      <c r="J1111" s="182"/>
      <c r="K1111" s="182"/>
      <c r="L1111" s="182"/>
      <c r="M1111" s="182"/>
      <c r="N1111" s="182"/>
      <c r="O1111" s="182"/>
      <c r="P1111" s="182"/>
      <c r="Q1111" s="182"/>
      <c r="S1111" s="183"/>
    </row>
    <row r="1112" spans="9:19" s="3" customFormat="1" ht="12.75">
      <c r="I1112" s="26"/>
      <c r="J1112" s="182"/>
      <c r="K1112" s="182"/>
      <c r="L1112" s="182"/>
      <c r="M1112" s="182"/>
      <c r="N1112" s="182"/>
      <c r="O1112" s="182"/>
      <c r="P1112" s="182"/>
      <c r="Q1112" s="182"/>
      <c r="S1112" s="183"/>
    </row>
    <row r="1113" spans="9:19" s="3" customFormat="1" ht="12.75">
      <c r="I1113" s="26"/>
      <c r="J1113" s="182"/>
      <c r="K1113" s="182"/>
      <c r="L1113" s="182"/>
      <c r="M1113" s="182"/>
      <c r="N1113" s="182"/>
      <c r="O1113" s="182"/>
      <c r="P1113" s="182"/>
      <c r="Q1113" s="182"/>
      <c r="S1113" s="183"/>
    </row>
    <row r="1114" spans="9:19" s="3" customFormat="1" ht="12.75">
      <c r="I1114" s="26"/>
      <c r="J1114" s="182"/>
      <c r="K1114" s="182"/>
      <c r="L1114" s="182"/>
      <c r="M1114" s="182"/>
      <c r="N1114" s="182"/>
      <c r="O1114" s="182"/>
      <c r="P1114" s="182"/>
      <c r="Q1114" s="182"/>
      <c r="S1114" s="183"/>
    </row>
    <row r="1115" spans="9:19" s="3" customFormat="1" ht="12.75">
      <c r="I1115" s="26"/>
      <c r="J1115" s="182"/>
      <c r="K1115" s="182"/>
      <c r="L1115" s="182"/>
      <c r="M1115" s="182"/>
      <c r="N1115" s="182"/>
      <c r="O1115" s="182"/>
      <c r="P1115" s="182"/>
      <c r="Q1115" s="182"/>
      <c r="S1115" s="183"/>
    </row>
    <row r="1116" spans="9:19" s="3" customFormat="1" ht="12.75">
      <c r="I1116" s="26"/>
      <c r="J1116" s="182"/>
      <c r="K1116" s="182"/>
      <c r="L1116" s="182"/>
      <c r="M1116" s="182"/>
      <c r="N1116" s="182"/>
      <c r="O1116" s="182"/>
      <c r="P1116" s="182"/>
      <c r="Q1116" s="182"/>
      <c r="S1116" s="183"/>
    </row>
    <row r="1117" spans="9:19" s="3" customFormat="1" ht="12.75">
      <c r="I1117" s="26"/>
      <c r="J1117" s="182"/>
      <c r="K1117" s="182"/>
      <c r="L1117" s="182"/>
      <c r="M1117" s="182"/>
      <c r="N1117" s="182"/>
      <c r="O1117" s="182"/>
      <c r="P1117" s="182"/>
      <c r="Q1117" s="182"/>
      <c r="S1117" s="183"/>
    </row>
    <row r="1118" spans="9:19" s="3" customFormat="1" ht="12.75">
      <c r="I1118" s="26"/>
      <c r="J1118" s="182"/>
      <c r="K1118" s="182"/>
      <c r="L1118" s="182"/>
      <c r="M1118" s="182"/>
      <c r="N1118" s="182"/>
      <c r="O1118" s="182"/>
      <c r="P1118" s="182"/>
      <c r="Q1118" s="182"/>
      <c r="S1118" s="183"/>
    </row>
    <row r="1119" spans="9:19" s="3" customFormat="1" ht="12.75">
      <c r="I1119" s="26"/>
      <c r="J1119" s="182"/>
      <c r="K1119" s="182"/>
      <c r="L1119" s="182"/>
      <c r="M1119" s="182"/>
      <c r="N1119" s="182"/>
      <c r="O1119" s="182"/>
      <c r="P1119" s="182"/>
      <c r="Q1119" s="182"/>
      <c r="S1119" s="183"/>
    </row>
    <row r="1120" spans="9:19" s="3" customFormat="1" ht="12.75">
      <c r="I1120" s="26"/>
      <c r="J1120" s="182"/>
      <c r="K1120" s="182"/>
      <c r="L1120" s="182"/>
      <c r="M1120" s="182"/>
      <c r="N1120" s="182"/>
      <c r="O1120" s="182"/>
      <c r="P1120" s="182"/>
      <c r="Q1120" s="182"/>
      <c r="S1120" s="183"/>
    </row>
    <row r="1121" spans="9:19" s="3" customFormat="1" ht="12.75">
      <c r="I1121" s="26"/>
      <c r="J1121" s="182"/>
      <c r="K1121" s="182"/>
      <c r="L1121" s="182"/>
      <c r="M1121" s="182"/>
      <c r="N1121" s="182"/>
      <c r="O1121" s="182"/>
      <c r="P1121" s="182"/>
      <c r="Q1121" s="182"/>
      <c r="S1121" s="183"/>
    </row>
    <row r="1122" spans="9:19" s="3" customFormat="1" ht="12.75">
      <c r="I1122" s="26"/>
      <c r="J1122" s="182"/>
      <c r="K1122" s="182"/>
      <c r="L1122" s="182"/>
      <c r="M1122" s="182"/>
      <c r="N1122" s="182"/>
      <c r="O1122" s="182"/>
      <c r="P1122" s="182"/>
      <c r="Q1122" s="182"/>
      <c r="S1122" s="183"/>
    </row>
    <row r="1123" spans="9:19" s="3" customFormat="1" ht="12.75">
      <c r="I1123" s="26"/>
      <c r="J1123" s="182"/>
      <c r="K1123" s="182"/>
      <c r="L1123" s="182"/>
      <c r="M1123" s="182"/>
      <c r="N1123" s="182"/>
      <c r="O1123" s="182"/>
      <c r="P1123" s="182"/>
      <c r="Q1123" s="182"/>
      <c r="S1123" s="183"/>
    </row>
    <row r="1124" spans="9:19" s="3" customFormat="1" ht="12.75">
      <c r="I1124" s="26"/>
      <c r="J1124" s="182"/>
      <c r="K1124" s="182"/>
      <c r="L1124" s="182"/>
      <c r="M1124" s="182"/>
      <c r="N1124" s="182"/>
      <c r="O1124" s="182"/>
      <c r="P1124" s="182"/>
      <c r="Q1124" s="182"/>
      <c r="S1124" s="183"/>
    </row>
    <row r="1125" spans="9:19" s="3" customFormat="1" ht="12.75">
      <c r="I1125" s="26"/>
      <c r="J1125" s="182"/>
      <c r="K1125" s="182"/>
      <c r="L1125" s="182"/>
      <c r="M1125" s="182"/>
      <c r="N1125" s="182"/>
      <c r="O1125" s="182"/>
      <c r="P1125" s="182"/>
      <c r="Q1125" s="182"/>
      <c r="S1125" s="183"/>
    </row>
    <row r="1126" spans="9:19" s="3" customFormat="1" ht="12.75">
      <c r="I1126" s="26"/>
      <c r="J1126" s="182"/>
      <c r="K1126" s="182"/>
      <c r="L1126" s="182"/>
      <c r="M1126" s="182"/>
      <c r="N1126" s="182"/>
      <c r="O1126" s="182"/>
      <c r="P1126" s="182"/>
      <c r="Q1126" s="182"/>
      <c r="S1126" s="183"/>
    </row>
    <row r="1127" spans="9:19" s="3" customFormat="1" ht="12.75">
      <c r="I1127" s="26"/>
      <c r="J1127" s="182"/>
      <c r="K1127" s="182"/>
      <c r="L1127" s="182"/>
      <c r="M1127" s="182"/>
      <c r="N1127" s="182"/>
      <c r="O1127" s="182"/>
      <c r="P1127" s="182"/>
      <c r="Q1127" s="182"/>
      <c r="S1127" s="183"/>
    </row>
    <row r="1128" spans="9:19" s="3" customFormat="1" ht="12.75">
      <c r="I1128" s="26"/>
      <c r="J1128" s="182"/>
      <c r="K1128" s="182"/>
      <c r="L1128" s="182"/>
      <c r="M1128" s="182"/>
      <c r="N1128" s="182"/>
      <c r="O1128" s="182"/>
      <c r="P1128" s="182"/>
      <c r="Q1128" s="182"/>
      <c r="S1128" s="183"/>
    </row>
    <row r="1129" spans="9:19" s="3" customFormat="1" ht="12.75">
      <c r="I1129" s="26"/>
      <c r="J1129" s="182"/>
      <c r="K1129" s="182"/>
      <c r="L1129" s="182"/>
      <c r="M1129" s="182"/>
      <c r="N1129" s="182"/>
      <c r="O1129" s="182"/>
      <c r="P1129" s="182"/>
      <c r="Q1129" s="182"/>
      <c r="S1129" s="183"/>
    </row>
    <row r="1130" spans="9:19" s="3" customFormat="1" ht="12.75">
      <c r="I1130" s="26"/>
      <c r="J1130" s="182"/>
      <c r="K1130" s="182"/>
      <c r="L1130" s="182"/>
      <c r="M1130" s="182"/>
      <c r="N1130" s="182"/>
      <c r="O1130" s="182"/>
      <c r="P1130" s="182"/>
      <c r="Q1130" s="182"/>
      <c r="S1130" s="183"/>
    </row>
    <row r="1131" spans="9:19" s="3" customFormat="1" ht="12.75">
      <c r="I1131" s="26"/>
      <c r="J1131" s="182"/>
      <c r="K1131" s="182"/>
      <c r="L1131" s="182"/>
      <c r="M1131" s="182"/>
      <c r="N1131" s="182"/>
      <c r="O1131" s="182"/>
      <c r="P1131" s="182"/>
      <c r="Q1131" s="182"/>
      <c r="S1131" s="183"/>
    </row>
    <row r="1132" spans="9:19" s="3" customFormat="1" ht="12.75">
      <c r="I1132" s="26"/>
      <c r="J1132" s="182"/>
      <c r="K1132" s="182"/>
      <c r="L1132" s="182"/>
      <c r="M1132" s="182"/>
      <c r="N1132" s="182"/>
      <c r="O1132" s="182"/>
      <c r="P1132" s="182"/>
      <c r="Q1132" s="182"/>
      <c r="S1132" s="183"/>
    </row>
    <row r="1133" spans="9:19" s="3" customFormat="1" ht="12.75">
      <c r="I1133" s="26"/>
      <c r="J1133" s="182"/>
      <c r="K1133" s="182"/>
      <c r="L1133" s="182"/>
      <c r="M1133" s="182"/>
      <c r="N1133" s="182"/>
      <c r="O1133" s="182"/>
      <c r="P1133" s="182"/>
      <c r="Q1133" s="182"/>
      <c r="S1133" s="183"/>
    </row>
    <row r="1134" spans="9:19" s="3" customFormat="1" ht="12.75">
      <c r="I1134" s="26"/>
      <c r="J1134" s="182"/>
      <c r="K1134" s="182"/>
      <c r="L1134" s="182"/>
      <c r="M1134" s="182"/>
      <c r="N1134" s="182"/>
      <c r="O1134" s="182"/>
      <c r="P1134" s="182"/>
      <c r="Q1134" s="182"/>
      <c r="S1134" s="183"/>
    </row>
    <row r="1135" spans="9:19" s="3" customFormat="1" ht="12.75">
      <c r="I1135" s="26"/>
      <c r="J1135" s="182"/>
      <c r="K1135" s="182"/>
      <c r="L1135" s="182"/>
      <c r="M1135" s="182"/>
      <c r="N1135" s="182"/>
      <c r="O1135" s="182"/>
      <c r="P1135" s="182"/>
      <c r="Q1135" s="182"/>
      <c r="S1135" s="183"/>
    </row>
    <row r="1136" spans="9:19" s="3" customFormat="1" ht="12.75">
      <c r="I1136" s="26"/>
      <c r="J1136" s="182"/>
      <c r="K1136" s="182"/>
      <c r="L1136" s="182"/>
      <c r="M1136" s="182"/>
      <c r="N1136" s="182"/>
      <c r="O1136" s="182"/>
      <c r="P1136" s="182"/>
      <c r="Q1136" s="182"/>
      <c r="S1136" s="183"/>
    </row>
    <row r="1137" spans="9:19" s="3" customFormat="1" ht="12.75">
      <c r="I1137" s="26"/>
      <c r="J1137" s="182"/>
      <c r="K1137" s="182"/>
      <c r="L1137" s="182"/>
      <c r="M1137" s="182"/>
      <c r="N1137" s="182"/>
      <c r="O1137" s="182"/>
      <c r="P1137" s="182"/>
      <c r="Q1137" s="182"/>
      <c r="S1137" s="183"/>
    </row>
    <row r="1138" spans="9:19" s="3" customFormat="1" ht="12.75">
      <c r="I1138" s="26"/>
      <c r="J1138" s="182"/>
      <c r="K1138" s="182"/>
      <c r="L1138" s="182"/>
      <c r="M1138" s="182"/>
      <c r="N1138" s="182"/>
      <c r="O1138" s="182"/>
      <c r="P1138" s="182"/>
      <c r="Q1138" s="182"/>
      <c r="S1138" s="183"/>
    </row>
    <row r="1139" spans="9:19" s="3" customFormat="1" ht="12.75">
      <c r="I1139" s="26"/>
      <c r="J1139" s="182"/>
      <c r="K1139" s="182"/>
      <c r="L1139" s="182"/>
      <c r="M1139" s="182"/>
      <c r="N1139" s="182"/>
      <c r="O1139" s="182"/>
      <c r="P1139" s="182"/>
      <c r="Q1139" s="182"/>
      <c r="S1139" s="183"/>
    </row>
    <row r="1140" spans="9:19" s="3" customFormat="1" ht="12.75">
      <c r="I1140" s="26"/>
      <c r="J1140" s="182"/>
      <c r="K1140" s="182"/>
      <c r="L1140" s="182"/>
      <c r="M1140" s="182"/>
      <c r="N1140" s="182"/>
      <c r="O1140" s="182"/>
      <c r="P1140" s="182"/>
      <c r="Q1140" s="182"/>
      <c r="S1140" s="183"/>
    </row>
    <row r="1141" spans="9:19" s="3" customFormat="1" ht="12.75">
      <c r="I1141" s="26"/>
      <c r="J1141" s="182"/>
      <c r="K1141" s="182"/>
      <c r="L1141" s="182"/>
      <c r="M1141" s="182"/>
      <c r="N1141" s="182"/>
      <c r="O1141" s="182"/>
      <c r="P1141" s="182"/>
      <c r="Q1141" s="182"/>
      <c r="S1141" s="183"/>
    </row>
    <row r="1142" spans="9:19" s="3" customFormat="1" ht="12.75">
      <c r="I1142" s="26"/>
      <c r="J1142" s="182"/>
      <c r="K1142" s="182"/>
      <c r="L1142" s="182"/>
      <c r="M1142" s="182"/>
      <c r="N1142" s="182"/>
      <c r="O1142" s="182"/>
      <c r="P1142" s="182"/>
      <c r="Q1142" s="182"/>
      <c r="S1142" s="183"/>
    </row>
    <row r="1143" spans="9:19" s="3" customFormat="1" ht="12.75">
      <c r="I1143" s="26"/>
      <c r="J1143" s="182"/>
      <c r="K1143" s="182"/>
      <c r="L1143" s="182"/>
      <c r="M1143" s="182"/>
      <c r="N1143" s="182"/>
      <c r="O1143" s="182"/>
      <c r="P1143" s="182"/>
      <c r="Q1143" s="182"/>
      <c r="S1143" s="183"/>
    </row>
    <row r="1144" spans="9:19" s="3" customFormat="1" ht="12.75">
      <c r="I1144" s="26"/>
      <c r="J1144" s="182"/>
      <c r="K1144" s="182"/>
      <c r="L1144" s="182"/>
      <c r="M1144" s="182"/>
      <c r="N1144" s="182"/>
      <c r="O1144" s="182"/>
      <c r="P1144" s="182"/>
      <c r="Q1144" s="182"/>
      <c r="S1144" s="183"/>
    </row>
    <row r="1145" spans="9:19" s="3" customFormat="1" ht="12.75">
      <c r="I1145" s="26"/>
      <c r="J1145" s="182"/>
      <c r="K1145" s="182"/>
      <c r="L1145" s="182"/>
      <c r="M1145" s="182"/>
      <c r="N1145" s="182"/>
      <c r="O1145" s="182"/>
      <c r="P1145" s="182"/>
      <c r="Q1145" s="182"/>
      <c r="S1145" s="183"/>
    </row>
    <row r="1146" spans="9:19" s="3" customFormat="1" ht="12.75">
      <c r="I1146" s="26"/>
      <c r="J1146" s="182"/>
      <c r="K1146" s="182"/>
      <c r="L1146" s="182"/>
      <c r="M1146" s="182"/>
      <c r="N1146" s="182"/>
      <c r="O1146" s="182"/>
      <c r="P1146" s="182"/>
      <c r="Q1146" s="182"/>
      <c r="S1146" s="183"/>
    </row>
    <row r="1147" spans="9:19" s="3" customFormat="1" ht="12.75">
      <c r="I1147" s="26"/>
      <c r="J1147" s="182"/>
      <c r="K1147" s="182"/>
      <c r="L1147" s="182"/>
      <c r="M1147" s="182"/>
      <c r="N1147" s="182"/>
      <c r="O1147" s="182"/>
      <c r="P1147" s="182"/>
      <c r="Q1147" s="182"/>
      <c r="S1147" s="183"/>
    </row>
    <row r="1148" spans="9:19" s="3" customFormat="1" ht="12.75">
      <c r="I1148" s="26"/>
      <c r="J1148" s="182"/>
      <c r="K1148" s="182"/>
      <c r="L1148" s="182"/>
      <c r="M1148" s="182"/>
      <c r="N1148" s="182"/>
      <c r="O1148" s="182"/>
      <c r="P1148" s="182"/>
      <c r="Q1148" s="182"/>
      <c r="S1148" s="183"/>
    </row>
    <row r="1149" spans="9:19" s="3" customFormat="1" ht="12.75">
      <c r="I1149" s="26"/>
      <c r="J1149" s="182"/>
      <c r="K1149" s="182"/>
      <c r="L1149" s="182"/>
      <c r="M1149" s="182"/>
      <c r="N1149" s="182"/>
      <c r="O1149" s="182"/>
      <c r="P1149" s="182"/>
      <c r="Q1149" s="182"/>
      <c r="S1149" s="183"/>
    </row>
    <row r="1150" spans="9:19" s="3" customFormat="1" ht="12.75">
      <c r="I1150" s="26"/>
      <c r="J1150" s="182"/>
      <c r="K1150" s="182"/>
      <c r="L1150" s="182"/>
      <c r="M1150" s="182"/>
      <c r="N1150" s="182"/>
      <c r="O1150" s="182"/>
      <c r="P1150" s="182"/>
      <c r="Q1150" s="182"/>
      <c r="S1150" s="183"/>
    </row>
    <row r="1151" spans="9:19" s="3" customFormat="1" ht="12.75">
      <c r="I1151" s="26"/>
      <c r="J1151" s="182"/>
      <c r="K1151" s="182"/>
      <c r="L1151" s="182"/>
      <c r="M1151" s="182"/>
      <c r="N1151" s="182"/>
      <c r="O1151" s="182"/>
      <c r="P1151" s="182"/>
      <c r="Q1151" s="182"/>
      <c r="S1151" s="183"/>
    </row>
    <row r="1152" spans="9:19" s="3" customFormat="1" ht="12.75">
      <c r="I1152" s="26"/>
      <c r="J1152" s="182"/>
      <c r="K1152" s="182"/>
      <c r="L1152" s="182"/>
      <c r="M1152" s="182"/>
      <c r="N1152" s="182"/>
      <c r="O1152" s="182"/>
      <c r="P1152" s="182"/>
      <c r="Q1152" s="182"/>
      <c r="S1152" s="183"/>
    </row>
    <row r="1153" spans="9:19" s="3" customFormat="1" ht="12.75">
      <c r="I1153" s="26"/>
      <c r="J1153" s="182"/>
      <c r="K1153" s="182"/>
      <c r="L1153" s="182"/>
      <c r="M1153" s="182"/>
      <c r="N1153" s="182"/>
      <c r="O1153" s="182"/>
      <c r="P1153" s="182"/>
      <c r="Q1153" s="182"/>
      <c r="S1153" s="183"/>
    </row>
    <row r="1154" spans="9:19" s="3" customFormat="1" ht="12.75">
      <c r="I1154" s="26"/>
      <c r="J1154" s="182"/>
      <c r="K1154" s="182"/>
      <c r="L1154" s="182"/>
      <c r="M1154" s="182"/>
      <c r="N1154" s="182"/>
      <c r="O1154" s="182"/>
      <c r="P1154" s="182"/>
      <c r="Q1154" s="182"/>
      <c r="S1154" s="183"/>
    </row>
    <row r="1155" spans="9:19" s="3" customFormat="1" ht="12.75">
      <c r="I1155" s="26"/>
      <c r="J1155" s="182"/>
      <c r="K1155" s="182"/>
      <c r="L1155" s="182"/>
      <c r="M1155" s="182"/>
      <c r="N1155" s="182"/>
      <c r="O1155" s="182"/>
      <c r="P1155" s="182"/>
      <c r="Q1155" s="182"/>
      <c r="S1155" s="183"/>
    </row>
    <row r="1156" spans="9:19" s="3" customFormat="1" ht="12.75">
      <c r="I1156" s="26"/>
      <c r="J1156" s="182"/>
      <c r="K1156" s="182"/>
      <c r="L1156" s="182"/>
      <c r="M1156" s="182"/>
      <c r="N1156" s="182"/>
      <c r="O1156" s="182"/>
      <c r="P1156" s="182"/>
      <c r="Q1156" s="182"/>
      <c r="S1156" s="183"/>
    </row>
    <row r="1157" spans="9:19" s="3" customFormat="1" ht="12.75">
      <c r="I1157" s="26"/>
      <c r="J1157" s="182"/>
      <c r="K1157" s="182"/>
      <c r="L1157" s="182"/>
      <c r="M1157" s="182"/>
      <c r="N1157" s="182"/>
      <c r="O1157" s="182"/>
      <c r="P1157" s="182"/>
      <c r="Q1157" s="182"/>
      <c r="S1157" s="183"/>
    </row>
    <row r="1158" spans="9:19" s="3" customFormat="1" ht="12.75">
      <c r="I1158" s="26"/>
      <c r="J1158" s="182"/>
      <c r="K1158" s="182"/>
      <c r="L1158" s="182"/>
      <c r="M1158" s="182"/>
      <c r="N1158" s="182"/>
      <c r="O1158" s="182"/>
      <c r="P1158" s="182"/>
      <c r="Q1158" s="182"/>
      <c r="S1158" s="183"/>
    </row>
    <row r="1159" spans="9:19" s="3" customFormat="1" ht="12.75">
      <c r="I1159" s="26"/>
      <c r="J1159" s="182"/>
      <c r="K1159" s="182"/>
      <c r="L1159" s="182"/>
      <c r="M1159" s="182"/>
      <c r="N1159" s="182"/>
      <c r="O1159" s="182"/>
      <c r="P1159" s="182"/>
      <c r="Q1159" s="182"/>
      <c r="S1159" s="183"/>
    </row>
    <row r="1160" spans="9:19" s="3" customFormat="1" ht="12.75">
      <c r="I1160" s="26"/>
      <c r="J1160" s="182"/>
      <c r="K1160" s="182"/>
      <c r="L1160" s="182"/>
      <c r="M1160" s="182"/>
      <c r="N1160" s="182"/>
      <c r="O1160" s="182"/>
      <c r="P1160" s="182"/>
      <c r="Q1160" s="182"/>
      <c r="S1160" s="183"/>
    </row>
    <row r="1161" spans="9:19" s="3" customFormat="1" ht="12.75">
      <c r="I1161" s="26"/>
      <c r="J1161" s="182"/>
      <c r="K1161" s="182"/>
      <c r="L1161" s="182"/>
      <c r="M1161" s="182"/>
      <c r="N1161" s="182"/>
      <c r="O1161" s="182"/>
      <c r="P1161" s="182"/>
      <c r="Q1161" s="182"/>
      <c r="S1161" s="183"/>
    </row>
    <row r="1162" spans="9:19" s="3" customFormat="1" ht="12.75">
      <c r="I1162" s="26"/>
      <c r="J1162" s="182"/>
      <c r="K1162" s="182"/>
      <c r="L1162" s="182"/>
      <c r="M1162" s="182"/>
      <c r="N1162" s="182"/>
      <c r="O1162" s="182"/>
      <c r="P1162" s="182"/>
      <c r="Q1162" s="182"/>
      <c r="S1162" s="183"/>
    </row>
    <row r="1163" spans="9:19" s="3" customFormat="1" ht="12.75">
      <c r="I1163" s="26"/>
      <c r="J1163" s="182"/>
      <c r="K1163" s="182"/>
      <c r="L1163" s="182"/>
      <c r="M1163" s="182"/>
      <c r="N1163" s="182"/>
      <c r="O1163" s="182"/>
      <c r="P1163" s="182"/>
      <c r="Q1163" s="182"/>
      <c r="S1163" s="183"/>
    </row>
    <row r="1164" spans="9:19" s="3" customFormat="1" ht="12.75">
      <c r="I1164" s="26"/>
      <c r="J1164" s="182"/>
      <c r="K1164" s="182"/>
      <c r="L1164" s="182"/>
      <c r="M1164" s="182"/>
      <c r="N1164" s="182"/>
      <c r="O1164" s="182"/>
      <c r="P1164" s="182"/>
      <c r="Q1164" s="182"/>
      <c r="S1164" s="183"/>
    </row>
    <row r="1165" spans="9:19" s="3" customFormat="1" ht="12.75">
      <c r="I1165" s="26"/>
      <c r="J1165" s="182"/>
      <c r="K1165" s="182"/>
      <c r="L1165" s="182"/>
      <c r="M1165" s="182"/>
      <c r="N1165" s="182"/>
      <c r="O1165" s="182"/>
      <c r="P1165" s="182"/>
      <c r="Q1165" s="182"/>
      <c r="S1165" s="183"/>
    </row>
    <row r="1166" spans="9:19" s="3" customFormat="1" ht="12.75">
      <c r="I1166" s="26"/>
      <c r="J1166" s="182"/>
      <c r="K1166" s="182"/>
      <c r="L1166" s="182"/>
      <c r="M1166" s="182"/>
      <c r="N1166" s="182"/>
      <c r="O1166" s="182"/>
      <c r="P1166" s="182"/>
      <c r="Q1166" s="182"/>
      <c r="S1166" s="183"/>
    </row>
    <row r="1167" spans="9:19" s="3" customFormat="1" ht="12.75">
      <c r="I1167" s="26"/>
      <c r="J1167" s="182"/>
      <c r="K1167" s="182"/>
      <c r="L1167" s="182"/>
      <c r="M1167" s="182"/>
      <c r="N1167" s="182"/>
      <c r="O1167" s="182"/>
      <c r="P1167" s="182"/>
      <c r="Q1167" s="182"/>
      <c r="S1167" s="183"/>
    </row>
    <row r="1168" spans="9:19" s="3" customFormat="1" ht="12.75">
      <c r="I1168" s="26"/>
      <c r="J1168" s="182"/>
      <c r="K1168" s="182"/>
      <c r="L1168" s="182"/>
      <c r="M1168" s="182"/>
      <c r="N1168" s="182"/>
      <c r="O1168" s="182"/>
      <c r="P1168" s="182"/>
      <c r="Q1168" s="182"/>
      <c r="S1168" s="183"/>
    </row>
    <row r="1169" spans="9:19" s="3" customFormat="1" ht="12.75">
      <c r="I1169" s="26"/>
      <c r="J1169" s="182"/>
      <c r="K1169" s="182"/>
      <c r="L1169" s="182"/>
      <c r="M1169" s="182"/>
      <c r="N1169" s="182"/>
      <c r="O1169" s="182"/>
      <c r="P1169" s="182"/>
      <c r="Q1169" s="182"/>
      <c r="S1169" s="183"/>
    </row>
    <row r="1170" spans="9:19" s="3" customFormat="1" ht="12.75">
      <c r="I1170" s="26"/>
      <c r="J1170" s="182"/>
      <c r="K1170" s="182"/>
      <c r="L1170" s="182"/>
      <c r="M1170" s="182"/>
      <c r="N1170" s="182"/>
      <c r="O1170" s="182"/>
      <c r="P1170" s="182"/>
      <c r="Q1170" s="182"/>
      <c r="S1170" s="183"/>
    </row>
    <row r="1171" spans="9:19" s="3" customFormat="1" ht="12.75">
      <c r="I1171" s="26"/>
      <c r="J1171" s="182"/>
      <c r="K1171" s="182"/>
      <c r="L1171" s="182"/>
      <c r="M1171" s="182"/>
      <c r="N1171" s="182"/>
      <c r="O1171" s="182"/>
      <c r="P1171" s="182"/>
      <c r="Q1171" s="182"/>
      <c r="S1171" s="183"/>
    </row>
    <row r="1172" spans="9:19" s="3" customFormat="1" ht="12.75">
      <c r="I1172" s="26"/>
      <c r="J1172" s="182"/>
      <c r="K1172" s="182"/>
      <c r="L1172" s="182"/>
      <c r="M1172" s="182"/>
      <c r="N1172" s="182"/>
      <c r="O1172" s="182"/>
      <c r="P1172" s="182"/>
      <c r="Q1172" s="182"/>
      <c r="S1172" s="183"/>
    </row>
    <row r="1173" spans="9:19" s="3" customFormat="1" ht="12.75">
      <c r="I1173" s="26"/>
      <c r="J1173" s="182"/>
      <c r="K1173" s="182"/>
      <c r="L1173" s="182"/>
      <c r="M1173" s="182"/>
      <c r="N1173" s="182"/>
      <c r="O1173" s="182"/>
      <c r="P1173" s="182"/>
      <c r="Q1173" s="182"/>
      <c r="S1173" s="183"/>
    </row>
    <row r="1174" spans="9:19" s="3" customFormat="1" ht="12.75">
      <c r="I1174" s="26"/>
      <c r="J1174" s="182"/>
      <c r="K1174" s="182"/>
      <c r="L1174" s="182"/>
      <c r="M1174" s="182"/>
      <c r="N1174" s="182"/>
      <c r="O1174" s="182"/>
      <c r="P1174" s="182"/>
      <c r="Q1174" s="182"/>
      <c r="S1174" s="183"/>
    </row>
    <row r="1175" spans="9:19" s="3" customFormat="1" ht="12.75">
      <c r="I1175" s="26"/>
      <c r="J1175" s="182"/>
      <c r="K1175" s="182"/>
      <c r="L1175" s="182"/>
      <c r="M1175" s="182"/>
      <c r="N1175" s="182"/>
      <c r="O1175" s="182"/>
      <c r="P1175" s="182"/>
      <c r="Q1175" s="182"/>
      <c r="S1175" s="183"/>
    </row>
    <row r="1176" spans="9:19" s="3" customFormat="1" ht="12.75">
      <c r="I1176" s="26"/>
      <c r="J1176" s="182"/>
      <c r="K1176" s="182"/>
      <c r="L1176" s="182"/>
      <c r="M1176" s="182"/>
      <c r="N1176" s="182"/>
      <c r="O1176" s="182"/>
      <c r="P1176" s="182"/>
      <c r="Q1176" s="182"/>
      <c r="S1176" s="183"/>
    </row>
    <row r="1177" spans="9:19" s="3" customFormat="1" ht="12.75">
      <c r="I1177" s="26"/>
      <c r="J1177" s="182"/>
      <c r="K1177" s="182"/>
      <c r="L1177" s="182"/>
      <c r="M1177" s="182"/>
      <c r="N1177" s="182"/>
      <c r="O1177" s="182"/>
      <c r="P1177" s="182"/>
      <c r="Q1177" s="182"/>
      <c r="S1177" s="183"/>
    </row>
    <row r="1178" spans="9:19" s="3" customFormat="1" ht="12.75">
      <c r="I1178" s="26"/>
      <c r="J1178" s="182"/>
      <c r="K1178" s="182"/>
      <c r="L1178" s="182"/>
      <c r="M1178" s="182"/>
      <c r="N1178" s="182"/>
      <c r="O1178" s="182"/>
      <c r="P1178" s="182"/>
      <c r="Q1178" s="182"/>
      <c r="S1178" s="183"/>
    </row>
    <row r="1179" spans="9:19" s="3" customFormat="1" ht="12.75">
      <c r="I1179" s="26"/>
      <c r="J1179" s="182"/>
      <c r="K1179" s="182"/>
      <c r="L1179" s="182"/>
      <c r="M1179" s="182"/>
      <c r="N1179" s="182"/>
      <c r="O1179" s="182"/>
      <c r="P1179" s="182"/>
      <c r="Q1179" s="182"/>
      <c r="S1179" s="183"/>
    </row>
    <row r="1180" spans="9:19" s="3" customFormat="1" ht="12.75">
      <c r="I1180" s="26"/>
      <c r="J1180" s="182"/>
      <c r="K1180" s="182"/>
      <c r="L1180" s="182"/>
      <c r="M1180" s="182"/>
      <c r="N1180" s="182"/>
      <c r="O1180" s="182"/>
      <c r="P1180" s="182"/>
      <c r="Q1180" s="182"/>
      <c r="S1180" s="183"/>
    </row>
    <row r="1181" spans="9:19" s="3" customFormat="1" ht="12.75">
      <c r="I1181" s="26"/>
      <c r="J1181" s="182"/>
      <c r="K1181" s="182"/>
      <c r="L1181" s="182"/>
      <c r="M1181" s="182"/>
      <c r="N1181" s="182"/>
      <c r="O1181" s="182"/>
      <c r="P1181" s="182"/>
      <c r="Q1181" s="182"/>
      <c r="S1181" s="183"/>
    </row>
    <row r="1182" spans="9:19" s="3" customFormat="1" ht="12.75">
      <c r="I1182" s="26"/>
      <c r="J1182" s="182"/>
      <c r="K1182" s="182"/>
      <c r="L1182" s="182"/>
      <c r="M1182" s="182"/>
      <c r="N1182" s="182"/>
      <c r="O1182" s="182"/>
      <c r="P1182" s="182"/>
      <c r="Q1182" s="182"/>
      <c r="S1182" s="183"/>
    </row>
    <row r="1183" spans="9:19" s="3" customFormat="1" ht="12.75">
      <c r="I1183" s="26"/>
      <c r="J1183" s="182"/>
      <c r="K1183" s="182"/>
      <c r="L1183" s="182"/>
      <c r="M1183" s="182"/>
      <c r="N1183" s="182"/>
      <c r="O1183" s="182"/>
      <c r="P1183" s="182"/>
      <c r="Q1183" s="182"/>
      <c r="S1183" s="183"/>
    </row>
    <row r="1184" spans="9:19" s="3" customFormat="1" ht="12.75">
      <c r="I1184" s="26"/>
      <c r="J1184" s="182"/>
      <c r="K1184" s="182"/>
      <c r="L1184" s="182"/>
      <c r="M1184" s="182"/>
      <c r="N1184" s="182"/>
      <c r="O1184" s="182"/>
      <c r="P1184" s="182"/>
      <c r="Q1184" s="182"/>
      <c r="S1184" s="183"/>
    </row>
    <row r="1185" spans="9:19" s="3" customFormat="1" ht="12.75">
      <c r="I1185" s="26"/>
      <c r="J1185" s="182"/>
      <c r="K1185" s="182"/>
      <c r="L1185" s="182"/>
      <c r="M1185" s="182"/>
      <c r="N1185" s="182"/>
      <c r="O1185" s="182"/>
      <c r="P1185" s="182"/>
      <c r="Q1185" s="182"/>
      <c r="S1185" s="183"/>
    </row>
    <row r="1186" spans="9:19" s="3" customFormat="1" ht="12.75">
      <c r="I1186" s="26"/>
      <c r="J1186" s="182"/>
      <c r="K1186" s="182"/>
      <c r="L1186" s="182"/>
      <c r="M1186" s="182"/>
      <c r="N1186" s="182"/>
      <c r="O1186" s="182"/>
      <c r="P1186" s="182"/>
      <c r="Q1186" s="182"/>
      <c r="S1186" s="183"/>
    </row>
    <row r="1187" spans="9:19" s="3" customFormat="1" ht="12.75">
      <c r="I1187" s="26"/>
      <c r="J1187" s="182"/>
      <c r="K1187" s="182"/>
      <c r="L1187" s="182"/>
      <c r="M1187" s="182"/>
      <c r="N1187" s="182"/>
      <c r="O1187" s="182"/>
      <c r="P1187" s="182"/>
      <c r="Q1187" s="182"/>
      <c r="S1187" s="183"/>
    </row>
    <row r="1188" spans="9:19" s="3" customFormat="1" ht="12.75">
      <c r="I1188" s="26"/>
      <c r="J1188" s="182"/>
      <c r="K1188" s="182"/>
      <c r="L1188" s="182"/>
      <c r="M1188" s="182"/>
      <c r="N1188" s="182"/>
      <c r="O1188" s="182"/>
      <c r="P1188" s="182"/>
      <c r="Q1188" s="182"/>
      <c r="S1188" s="183"/>
    </row>
    <row r="1189" spans="9:19" s="3" customFormat="1" ht="12.75">
      <c r="I1189" s="26"/>
      <c r="J1189" s="182"/>
      <c r="K1189" s="182"/>
      <c r="L1189" s="182"/>
      <c r="M1189" s="182"/>
      <c r="N1189" s="182"/>
      <c r="O1189" s="182"/>
      <c r="P1189" s="182"/>
      <c r="Q1189" s="182"/>
      <c r="S1189" s="183"/>
    </row>
    <row r="1190" spans="9:19" s="3" customFormat="1" ht="12.75">
      <c r="I1190" s="26"/>
      <c r="J1190" s="182"/>
      <c r="K1190" s="182"/>
      <c r="L1190" s="182"/>
      <c r="M1190" s="182"/>
      <c r="N1190" s="182"/>
      <c r="O1190" s="182"/>
      <c r="P1190" s="182"/>
      <c r="Q1190" s="182"/>
      <c r="S1190" s="183"/>
    </row>
    <row r="1191" spans="9:19" s="3" customFormat="1" ht="12.75">
      <c r="I1191" s="26"/>
      <c r="J1191" s="182"/>
      <c r="K1191" s="182"/>
      <c r="L1191" s="182"/>
      <c r="M1191" s="182"/>
      <c r="N1191" s="182"/>
      <c r="O1191" s="182"/>
      <c r="P1191" s="182"/>
      <c r="Q1191" s="182"/>
      <c r="S1191" s="183"/>
    </row>
    <row r="1192" spans="9:19" s="3" customFormat="1" ht="12.75">
      <c r="I1192" s="26"/>
      <c r="J1192" s="182"/>
      <c r="K1192" s="182"/>
      <c r="L1192" s="182"/>
      <c r="M1192" s="182"/>
      <c r="N1192" s="182"/>
      <c r="O1192" s="182"/>
      <c r="P1192" s="182"/>
      <c r="Q1192" s="182"/>
      <c r="S1192" s="183"/>
    </row>
    <row r="1193" spans="9:19" s="3" customFormat="1" ht="12.75">
      <c r="I1193" s="26"/>
      <c r="J1193" s="182"/>
      <c r="K1193" s="182"/>
      <c r="L1193" s="182"/>
      <c r="M1193" s="182"/>
      <c r="N1193" s="182"/>
      <c r="O1193" s="182"/>
      <c r="P1193" s="182"/>
      <c r="Q1193" s="182"/>
      <c r="S1193" s="183"/>
    </row>
    <row r="1194" spans="9:19" s="3" customFormat="1" ht="12.75">
      <c r="I1194" s="26"/>
      <c r="J1194" s="182"/>
      <c r="K1194" s="182"/>
      <c r="L1194" s="182"/>
      <c r="M1194" s="182"/>
      <c r="N1194" s="182"/>
      <c r="O1194" s="182"/>
      <c r="P1194" s="182"/>
      <c r="Q1194" s="182"/>
      <c r="S1194" s="183"/>
    </row>
    <row r="1195" spans="9:19" s="3" customFormat="1" ht="12.75">
      <c r="I1195" s="26"/>
      <c r="J1195" s="182"/>
      <c r="K1195" s="182"/>
      <c r="L1195" s="182"/>
      <c r="M1195" s="182"/>
      <c r="N1195" s="182"/>
      <c r="O1195" s="182"/>
      <c r="P1195" s="182"/>
      <c r="Q1195" s="182"/>
      <c r="S1195" s="183"/>
    </row>
    <row r="1196" spans="9:19" s="3" customFormat="1" ht="12.75">
      <c r="I1196" s="26"/>
      <c r="J1196" s="182"/>
      <c r="K1196" s="182"/>
      <c r="L1196" s="182"/>
      <c r="M1196" s="182"/>
      <c r="N1196" s="182"/>
      <c r="O1196" s="182"/>
      <c r="P1196" s="182"/>
      <c r="Q1196" s="182"/>
      <c r="S1196" s="183"/>
    </row>
    <row r="1197" spans="9:19" s="3" customFormat="1" ht="12.75">
      <c r="I1197" s="26"/>
      <c r="J1197" s="182"/>
      <c r="K1197" s="182"/>
      <c r="L1197" s="182"/>
      <c r="M1197" s="182"/>
      <c r="N1197" s="182"/>
      <c r="O1197" s="182"/>
      <c r="P1197" s="182"/>
      <c r="Q1197" s="182"/>
      <c r="S1197" s="183"/>
    </row>
    <row r="1198" spans="9:19" s="3" customFormat="1" ht="12.75">
      <c r="I1198" s="26"/>
      <c r="J1198" s="182"/>
      <c r="K1198" s="182"/>
      <c r="L1198" s="182"/>
      <c r="M1198" s="182"/>
      <c r="N1198" s="182"/>
      <c r="O1198" s="182"/>
      <c r="P1198" s="182"/>
      <c r="Q1198" s="182"/>
      <c r="S1198" s="183"/>
    </row>
    <row r="1199" spans="9:19" s="3" customFormat="1" ht="12.75">
      <c r="I1199" s="26"/>
      <c r="J1199" s="182"/>
      <c r="K1199" s="182"/>
      <c r="L1199" s="182"/>
      <c r="M1199" s="182"/>
      <c r="N1199" s="182"/>
      <c r="O1199" s="182"/>
      <c r="P1199" s="182"/>
      <c r="Q1199" s="182"/>
      <c r="S1199" s="183"/>
    </row>
    <row r="1200" spans="9:19" s="3" customFormat="1" ht="12.75">
      <c r="I1200" s="26"/>
      <c r="J1200" s="182"/>
      <c r="K1200" s="182"/>
      <c r="L1200" s="182"/>
      <c r="M1200" s="182"/>
      <c r="N1200" s="182"/>
      <c r="O1200" s="182"/>
      <c r="P1200" s="182"/>
      <c r="Q1200" s="182"/>
      <c r="S1200" s="183"/>
    </row>
    <row r="1201" spans="9:19" s="3" customFormat="1" ht="12.75">
      <c r="I1201" s="26"/>
      <c r="J1201" s="182"/>
      <c r="K1201" s="182"/>
      <c r="L1201" s="182"/>
      <c r="M1201" s="182"/>
      <c r="N1201" s="182"/>
      <c r="O1201" s="182"/>
      <c r="P1201" s="182"/>
      <c r="Q1201" s="182"/>
      <c r="S1201" s="183"/>
    </row>
    <row r="1202" spans="9:19" s="3" customFormat="1" ht="12.75">
      <c r="I1202" s="26"/>
      <c r="J1202" s="182"/>
      <c r="K1202" s="182"/>
      <c r="L1202" s="182"/>
      <c r="M1202" s="182"/>
      <c r="N1202" s="182"/>
      <c r="O1202" s="182"/>
      <c r="P1202" s="182"/>
      <c r="Q1202" s="182"/>
      <c r="S1202" s="183"/>
    </row>
    <row r="1203" spans="9:19" s="3" customFormat="1" ht="12.75">
      <c r="I1203" s="26"/>
      <c r="J1203" s="182"/>
      <c r="K1203" s="182"/>
      <c r="L1203" s="182"/>
      <c r="M1203" s="182"/>
      <c r="N1203" s="182"/>
      <c r="O1203" s="182"/>
      <c r="P1203" s="182"/>
      <c r="Q1203" s="182"/>
      <c r="S1203" s="183"/>
    </row>
    <row r="1204" spans="9:19" s="3" customFormat="1" ht="12.75">
      <c r="I1204" s="26"/>
      <c r="J1204" s="182"/>
      <c r="K1204" s="182"/>
      <c r="L1204" s="182"/>
      <c r="M1204" s="182"/>
      <c r="N1204" s="182"/>
      <c r="O1204" s="182"/>
      <c r="P1204" s="182"/>
      <c r="Q1204" s="182"/>
      <c r="S1204" s="183"/>
    </row>
    <row r="1205" spans="9:19" s="3" customFormat="1" ht="12.75">
      <c r="I1205" s="26"/>
      <c r="J1205" s="182"/>
      <c r="K1205" s="182"/>
      <c r="L1205" s="182"/>
      <c r="M1205" s="182"/>
      <c r="N1205" s="182"/>
      <c r="O1205" s="182"/>
      <c r="P1205" s="182"/>
      <c r="Q1205" s="182"/>
      <c r="S1205" s="183"/>
    </row>
    <row r="1206" spans="9:19" s="3" customFormat="1" ht="12.75">
      <c r="I1206" s="26"/>
      <c r="J1206" s="182"/>
      <c r="K1206" s="182"/>
      <c r="L1206" s="182"/>
      <c r="M1206" s="182"/>
      <c r="N1206" s="182"/>
      <c r="O1206" s="182"/>
      <c r="P1206" s="182"/>
      <c r="Q1206" s="182"/>
      <c r="S1206" s="183"/>
    </row>
    <row r="1207" spans="9:19" s="3" customFormat="1" ht="12.75">
      <c r="I1207" s="26"/>
      <c r="J1207" s="182"/>
      <c r="K1207" s="182"/>
      <c r="L1207" s="182"/>
      <c r="M1207" s="182"/>
      <c r="N1207" s="182"/>
      <c r="O1207" s="182"/>
      <c r="P1207" s="182"/>
      <c r="Q1207" s="182"/>
      <c r="S1207" s="183"/>
    </row>
    <row r="1208" spans="9:19" s="3" customFormat="1" ht="12.75">
      <c r="I1208" s="26"/>
      <c r="J1208" s="182"/>
      <c r="K1208" s="182"/>
      <c r="L1208" s="182"/>
      <c r="M1208" s="182"/>
      <c r="N1208" s="182"/>
      <c r="O1208" s="182"/>
      <c r="P1208" s="182"/>
      <c r="Q1208" s="182"/>
      <c r="S1208" s="183"/>
    </row>
    <row r="1209" spans="9:19" s="3" customFormat="1" ht="12.75">
      <c r="I1209" s="26"/>
      <c r="J1209" s="182"/>
      <c r="K1209" s="182"/>
      <c r="L1209" s="182"/>
      <c r="M1209" s="182"/>
      <c r="N1209" s="182"/>
      <c r="O1209" s="182"/>
      <c r="P1209" s="182"/>
      <c r="Q1209" s="182"/>
      <c r="S1209" s="183"/>
    </row>
    <row r="1210" spans="9:19" s="3" customFormat="1" ht="12.75">
      <c r="I1210" s="26"/>
      <c r="J1210" s="182"/>
      <c r="K1210" s="182"/>
      <c r="L1210" s="182"/>
      <c r="M1210" s="182"/>
      <c r="N1210" s="182"/>
      <c r="O1210" s="182"/>
      <c r="P1210" s="182"/>
      <c r="Q1210" s="182"/>
      <c r="S1210" s="183"/>
    </row>
    <row r="1211" spans="9:19" s="3" customFormat="1" ht="12.75">
      <c r="I1211" s="26"/>
      <c r="J1211" s="182"/>
      <c r="K1211" s="182"/>
      <c r="L1211" s="182"/>
      <c r="M1211" s="182"/>
      <c r="N1211" s="182"/>
      <c r="O1211" s="182"/>
      <c r="P1211" s="182"/>
      <c r="Q1211" s="182"/>
      <c r="S1211" s="183"/>
    </row>
    <row r="1212" spans="9:19" s="3" customFormat="1" ht="12.75">
      <c r="I1212" s="26"/>
      <c r="J1212" s="182"/>
      <c r="K1212" s="182"/>
      <c r="L1212" s="182"/>
      <c r="M1212" s="182"/>
      <c r="N1212" s="182"/>
      <c r="O1212" s="182"/>
      <c r="P1212" s="182"/>
      <c r="Q1212" s="182"/>
      <c r="S1212" s="183"/>
    </row>
    <row r="1213" spans="9:19" s="3" customFormat="1" ht="12.75">
      <c r="I1213" s="26"/>
      <c r="J1213" s="182"/>
      <c r="K1213" s="182"/>
      <c r="L1213" s="182"/>
      <c r="M1213" s="182"/>
      <c r="N1213" s="182"/>
      <c r="O1213" s="182"/>
      <c r="P1213" s="182"/>
      <c r="Q1213" s="182"/>
      <c r="S1213" s="183"/>
    </row>
    <row r="1214" spans="9:19" s="3" customFormat="1" ht="12.75">
      <c r="I1214" s="26"/>
      <c r="J1214" s="182"/>
      <c r="K1214" s="182"/>
      <c r="L1214" s="182"/>
      <c r="M1214" s="182"/>
      <c r="N1214" s="182"/>
      <c r="O1214" s="182"/>
      <c r="P1214" s="182"/>
      <c r="Q1214" s="182"/>
      <c r="S1214" s="183"/>
    </row>
    <row r="1215" spans="9:19" s="3" customFormat="1" ht="12.75">
      <c r="I1215" s="26"/>
      <c r="J1215" s="182"/>
      <c r="K1215" s="182"/>
      <c r="L1215" s="182"/>
      <c r="M1215" s="182"/>
      <c r="N1215" s="182"/>
      <c r="O1215" s="182"/>
      <c r="P1215" s="182"/>
      <c r="Q1215" s="182"/>
      <c r="S1215" s="183"/>
    </row>
    <row r="1216" spans="9:19" s="3" customFormat="1" ht="12.75">
      <c r="I1216" s="26"/>
      <c r="J1216" s="182"/>
      <c r="K1216" s="182"/>
      <c r="L1216" s="182"/>
      <c r="M1216" s="182"/>
      <c r="N1216" s="182"/>
      <c r="O1216" s="182"/>
      <c r="P1216" s="182"/>
      <c r="Q1216" s="182"/>
      <c r="S1216" s="183"/>
    </row>
    <row r="1217" spans="9:19" s="3" customFormat="1" ht="12.75">
      <c r="I1217" s="26"/>
      <c r="J1217" s="182"/>
      <c r="K1217" s="182"/>
      <c r="L1217" s="182"/>
      <c r="M1217" s="182"/>
      <c r="N1217" s="182"/>
      <c r="O1217" s="182"/>
      <c r="P1217" s="182"/>
      <c r="Q1217" s="182"/>
      <c r="S1217" s="183"/>
    </row>
    <row r="1218" spans="9:19" s="3" customFormat="1" ht="12.75">
      <c r="I1218" s="26"/>
      <c r="J1218" s="182"/>
      <c r="K1218" s="182"/>
      <c r="L1218" s="182"/>
      <c r="M1218" s="182"/>
      <c r="N1218" s="182"/>
      <c r="O1218" s="182"/>
      <c r="P1218" s="182"/>
      <c r="Q1218" s="182"/>
      <c r="S1218" s="183"/>
    </row>
    <row r="1219" spans="9:19" s="3" customFormat="1" ht="12.75">
      <c r="I1219" s="26"/>
      <c r="J1219" s="182"/>
      <c r="K1219" s="182"/>
      <c r="L1219" s="182"/>
      <c r="M1219" s="182"/>
      <c r="N1219" s="182"/>
      <c r="O1219" s="182"/>
      <c r="P1219" s="182"/>
      <c r="Q1219" s="182"/>
      <c r="S1219" s="183"/>
    </row>
    <row r="1220" spans="9:19" s="3" customFormat="1" ht="12.75">
      <c r="I1220" s="26"/>
      <c r="J1220" s="182"/>
      <c r="K1220" s="182"/>
      <c r="L1220" s="182"/>
      <c r="M1220" s="182"/>
      <c r="N1220" s="182"/>
      <c r="O1220" s="182"/>
      <c r="P1220" s="182"/>
      <c r="Q1220" s="182"/>
      <c r="S1220" s="183"/>
    </row>
    <row r="1221" spans="9:19" s="3" customFormat="1" ht="12.75">
      <c r="I1221" s="26"/>
      <c r="J1221" s="182"/>
      <c r="K1221" s="182"/>
      <c r="L1221" s="182"/>
      <c r="M1221" s="182"/>
      <c r="N1221" s="182"/>
      <c r="O1221" s="182"/>
      <c r="P1221" s="182"/>
      <c r="Q1221" s="182"/>
      <c r="S1221" s="183"/>
    </row>
    <row r="1222" spans="9:19" s="3" customFormat="1" ht="12.75">
      <c r="I1222" s="26"/>
      <c r="J1222" s="182"/>
      <c r="K1222" s="182"/>
      <c r="L1222" s="182"/>
      <c r="M1222" s="182"/>
      <c r="N1222" s="182"/>
      <c r="O1222" s="182"/>
      <c r="P1222" s="182"/>
      <c r="Q1222" s="182"/>
      <c r="S1222" s="183"/>
    </row>
    <row r="1223" spans="9:19" s="3" customFormat="1" ht="12.75">
      <c r="I1223" s="26"/>
      <c r="J1223" s="182"/>
      <c r="K1223" s="182"/>
      <c r="L1223" s="182"/>
      <c r="M1223" s="182"/>
      <c r="N1223" s="182"/>
      <c r="O1223" s="182"/>
      <c r="P1223" s="182"/>
      <c r="Q1223" s="182"/>
      <c r="S1223" s="183"/>
    </row>
    <row r="1224" spans="9:19" s="3" customFormat="1" ht="12.75">
      <c r="I1224" s="26"/>
      <c r="J1224" s="182"/>
      <c r="K1224" s="182"/>
      <c r="L1224" s="182"/>
      <c r="M1224" s="182"/>
      <c r="N1224" s="182"/>
      <c r="O1224" s="182"/>
      <c r="P1224" s="182"/>
      <c r="Q1224" s="182"/>
      <c r="S1224" s="183"/>
    </row>
    <row r="1225" spans="9:19" s="3" customFormat="1" ht="12.75">
      <c r="I1225" s="26"/>
      <c r="J1225" s="182"/>
      <c r="K1225" s="182"/>
      <c r="L1225" s="182"/>
      <c r="M1225" s="182"/>
      <c r="N1225" s="182"/>
      <c r="O1225" s="182"/>
      <c r="P1225" s="182"/>
      <c r="Q1225" s="182"/>
      <c r="S1225" s="183"/>
    </row>
    <row r="1226" spans="9:19" s="3" customFormat="1" ht="12.75">
      <c r="I1226" s="26"/>
      <c r="J1226" s="182"/>
      <c r="K1226" s="182"/>
      <c r="L1226" s="182"/>
      <c r="M1226" s="182"/>
      <c r="N1226" s="182"/>
      <c r="O1226" s="182"/>
      <c r="P1226" s="182"/>
      <c r="Q1226" s="182"/>
      <c r="S1226" s="183"/>
    </row>
    <row r="1227" spans="9:19" s="3" customFormat="1" ht="12.75">
      <c r="I1227" s="26"/>
      <c r="J1227" s="182"/>
      <c r="K1227" s="182"/>
      <c r="L1227" s="182"/>
      <c r="M1227" s="182"/>
      <c r="N1227" s="182"/>
      <c r="O1227" s="182"/>
      <c r="P1227" s="182"/>
      <c r="Q1227" s="182"/>
      <c r="S1227" s="183"/>
    </row>
    <row r="1228" spans="9:19" s="3" customFormat="1" ht="12.75">
      <c r="I1228" s="26"/>
      <c r="J1228" s="182"/>
      <c r="K1228" s="182"/>
      <c r="L1228" s="182"/>
      <c r="M1228" s="182"/>
      <c r="N1228" s="182"/>
      <c r="O1228" s="182"/>
      <c r="P1228" s="182"/>
      <c r="Q1228" s="182"/>
      <c r="S1228" s="183"/>
    </row>
    <row r="1229" spans="9:19" s="3" customFormat="1" ht="12.75">
      <c r="I1229" s="26"/>
      <c r="J1229" s="182"/>
      <c r="K1229" s="182"/>
      <c r="L1229" s="182"/>
      <c r="M1229" s="182"/>
      <c r="N1229" s="182"/>
      <c r="O1229" s="182"/>
      <c r="P1229" s="182"/>
      <c r="Q1229" s="182"/>
      <c r="S1229" s="183"/>
    </row>
    <row r="1230" spans="9:19" s="3" customFormat="1" ht="12.75">
      <c r="I1230" s="26"/>
      <c r="J1230" s="182"/>
      <c r="K1230" s="182"/>
      <c r="L1230" s="182"/>
      <c r="M1230" s="182"/>
      <c r="N1230" s="182"/>
      <c r="O1230" s="182"/>
      <c r="P1230" s="182"/>
      <c r="Q1230" s="182"/>
      <c r="S1230" s="183"/>
    </row>
    <row r="1231" spans="9:19" s="3" customFormat="1" ht="12.75">
      <c r="I1231" s="26"/>
      <c r="J1231" s="182"/>
      <c r="K1231" s="182"/>
      <c r="L1231" s="182"/>
      <c r="M1231" s="182"/>
      <c r="N1231" s="182"/>
      <c r="O1231" s="182"/>
      <c r="P1231" s="182"/>
      <c r="Q1231" s="182"/>
      <c r="S1231" s="183"/>
    </row>
    <row r="1232" spans="9:19" s="3" customFormat="1" ht="12.75">
      <c r="I1232" s="26"/>
      <c r="J1232" s="182"/>
      <c r="K1232" s="182"/>
      <c r="L1232" s="182"/>
      <c r="M1232" s="182"/>
      <c r="N1232" s="182"/>
      <c r="O1232" s="182"/>
      <c r="P1232" s="182"/>
      <c r="Q1232" s="182"/>
      <c r="S1232" s="183"/>
    </row>
    <row r="1233" spans="9:19" s="3" customFormat="1" ht="12.75">
      <c r="I1233" s="26"/>
      <c r="J1233" s="182"/>
      <c r="K1233" s="182"/>
      <c r="L1233" s="182"/>
      <c r="M1233" s="182"/>
      <c r="N1233" s="182"/>
      <c r="O1233" s="182"/>
      <c r="P1233" s="182"/>
      <c r="Q1233" s="182"/>
      <c r="S1233" s="183"/>
    </row>
    <row r="1234" spans="9:19" s="3" customFormat="1" ht="12.75">
      <c r="I1234" s="26"/>
      <c r="J1234" s="182"/>
      <c r="K1234" s="182"/>
      <c r="L1234" s="182"/>
      <c r="M1234" s="182"/>
      <c r="N1234" s="182"/>
      <c r="O1234" s="182"/>
      <c r="P1234" s="182"/>
      <c r="Q1234" s="182"/>
      <c r="S1234" s="183"/>
    </row>
    <row r="1235" spans="9:19" s="3" customFormat="1" ht="12.75">
      <c r="I1235" s="26"/>
      <c r="J1235" s="182"/>
      <c r="K1235" s="182"/>
      <c r="L1235" s="182"/>
      <c r="M1235" s="182"/>
      <c r="N1235" s="182"/>
      <c r="O1235" s="182"/>
      <c r="P1235" s="182"/>
      <c r="Q1235" s="182"/>
      <c r="S1235" s="183"/>
    </row>
    <row r="1236" spans="9:19" s="3" customFormat="1" ht="12.75">
      <c r="I1236" s="26"/>
      <c r="J1236" s="182"/>
      <c r="K1236" s="182"/>
      <c r="L1236" s="182"/>
      <c r="M1236" s="182"/>
      <c r="N1236" s="182"/>
      <c r="O1236" s="182"/>
      <c r="P1236" s="182"/>
      <c r="Q1236" s="182"/>
      <c r="S1236" s="183"/>
    </row>
    <row r="1237" spans="9:19" s="3" customFormat="1" ht="12.75">
      <c r="I1237" s="26"/>
      <c r="J1237" s="182"/>
      <c r="K1237" s="182"/>
      <c r="L1237" s="182"/>
      <c r="M1237" s="182"/>
      <c r="N1237" s="182"/>
      <c r="O1237" s="182"/>
      <c r="P1237" s="182"/>
      <c r="Q1237" s="182"/>
      <c r="S1237" s="183"/>
    </row>
    <row r="1238" spans="9:19" s="3" customFormat="1" ht="12.75">
      <c r="I1238" s="26"/>
      <c r="J1238" s="182"/>
      <c r="K1238" s="182"/>
      <c r="L1238" s="182"/>
      <c r="M1238" s="182"/>
      <c r="N1238" s="182"/>
      <c r="O1238" s="182"/>
      <c r="P1238" s="182"/>
      <c r="Q1238" s="182"/>
      <c r="S1238" s="183"/>
    </row>
    <row r="1239" spans="9:19" s="3" customFormat="1" ht="12.75">
      <c r="I1239" s="26"/>
      <c r="J1239" s="182"/>
      <c r="K1239" s="182"/>
      <c r="L1239" s="182"/>
      <c r="M1239" s="182"/>
      <c r="N1239" s="182"/>
      <c r="O1239" s="182"/>
      <c r="P1239" s="182"/>
      <c r="Q1239" s="182"/>
      <c r="S1239" s="183"/>
    </row>
    <row r="1240" spans="9:19" s="3" customFormat="1" ht="12.75">
      <c r="I1240" s="26"/>
      <c r="J1240" s="182"/>
      <c r="K1240" s="182"/>
      <c r="L1240" s="182"/>
      <c r="M1240" s="182"/>
      <c r="N1240" s="182"/>
      <c r="O1240" s="182"/>
      <c r="P1240" s="182"/>
      <c r="Q1240" s="182"/>
      <c r="S1240" s="183"/>
    </row>
    <row r="1241" spans="9:19" s="3" customFormat="1" ht="12.75">
      <c r="I1241" s="26"/>
      <c r="J1241" s="182"/>
      <c r="K1241" s="182"/>
      <c r="L1241" s="182"/>
      <c r="M1241" s="182"/>
      <c r="N1241" s="182"/>
      <c r="O1241" s="182"/>
      <c r="P1241" s="182"/>
      <c r="Q1241" s="182"/>
      <c r="S1241" s="183"/>
    </row>
    <row r="1242" spans="9:19" s="3" customFormat="1" ht="12.75">
      <c r="I1242" s="26"/>
      <c r="J1242" s="182"/>
      <c r="K1242" s="182"/>
      <c r="L1242" s="182"/>
      <c r="M1242" s="182"/>
      <c r="N1242" s="182"/>
      <c r="O1242" s="182"/>
      <c r="P1242" s="182"/>
      <c r="Q1242" s="182"/>
      <c r="S1242" s="183"/>
    </row>
    <row r="1243" spans="9:19" s="3" customFormat="1" ht="12.75">
      <c r="I1243" s="26"/>
      <c r="J1243" s="182"/>
      <c r="K1243" s="182"/>
      <c r="L1243" s="182"/>
      <c r="M1243" s="182"/>
      <c r="N1243" s="182"/>
      <c r="O1243" s="182"/>
      <c r="P1243" s="182"/>
      <c r="Q1243" s="182"/>
      <c r="S1243" s="183"/>
    </row>
    <row r="1244" spans="9:19" s="3" customFormat="1" ht="12.75">
      <c r="I1244" s="26"/>
      <c r="J1244" s="182"/>
      <c r="K1244" s="182"/>
      <c r="L1244" s="182"/>
      <c r="M1244" s="182"/>
      <c r="N1244" s="182"/>
      <c r="O1244" s="182"/>
      <c r="P1244" s="182"/>
      <c r="Q1244" s="182"/>
      <c r="S1244" s="183"/>
    </row>
    <row r="1245" spans="9:19" s="3" customFormat="1" ht="12.75">
      <c r="I1245" s="26"/>
      <c r="J1245" s="182"/>
      <c r="K1245" s="182"/>
      <c r="L1245" s="182"/>
      <c r="M1245" s="182"/>
      <c r="N1245" s="182"/>
      <c r="O1245" s="182"/>
      <c r="P1245" s="182"/>
      <c r="Q1245" s="182"/>
      <c r="S1245" s="183"/>
    </row>
    <row r="1246" spans="9:19" s="3" customFormat="1" ht="12.75">
      <c r="I1246" s="26"/>
      <c r="J1246" s="182"/>
      <c r="K1246" s="182"/>
      <c r="L1246" s="182"/>
      <c r="M1246" s="182"/>
      <c r="N1246" s="182"/>
      <c r="O1246" s="182"/>
      <c r="P1246" s="182"/>
      <c r="Q1246" s="182"/>
      <c r="S1246" s="183"/>
    </row>
    <row r="1247" spans="9:19" s="3" customFormat="1" ht="12.75">
      <c r="I1247" s="26"/>
      <c r="J1247" s="182"/>
      <c r="K1247" s="182"/>
      <c r="L1247" s="182"/>
      <c r="M1247" s="182"/>
      <c r="N1247" s="182"/>
      <c r="O1247" s="182"/>
      <c r="P1247" s="182"/>
      <c r="Q1247" s="182"/>
      <c r="S1247" s="183"/>
    </row>
    <row r="1248" spans="9:19" s="3" customFormat="1" ht="12.75">
      <c r="I1248" s="26"/>
      <c r="J1248" s="182"/>
      <c r="K1248" s="182"/>
      <c r="L1248" s="182"/>
      <c r="M1248" s="182"/>
      <c r="N1248" s="182"/>
      <c r="O1248" s="182"/>
      <c r="P1248" s="182"/>
      <c r="Q1248" s="182"/>
      <c r="S1248" s="183"/>
    </row>
    <row r="1249" spans="9:19" s="3" customFormat="1" ht="12.75">
      <c r="I1249" s="26"/>
      <c r="J1249" s="182"/>
      <c r="K1249" s="182"/>
      <c r="L1249" s="182"/>
      <c r="M1249" s="182"/>
      <c r="N1249" s="182"/>
      <c r="O1249" s="182"/>
      <c r="P1249" s="182"/>
      <c r="Q1249" s="182"/>
      <c r="S1249" s="183"/>
    </row>
    <row r="1250" spans="9:19" s="3" customFormat="1" ht="12.75">
      <c r="I1250" s="26"/>
      <c r="J1250" s="182"/>
      <c r="K1250" s="182"/>
      <c r="L1250" s="182"/>
      <c r="M1250" s="182"/>
      <c r="N1250" s="182"/>
      <c r="O1250" s="182"/>
      <c r="P1250" s="182"/>
      <c r="Q1250" s="182"/>
      <c r="S1250" s="183"/>
    </row>
    <row r="1251" spans="9:19" s="3" customFormat="1" ht="12.75">
      <c r="I1251" s="26"/>
      <c r="J1251" s="182"/>
      <c r="K1251" s="182"/>
      <c r="L1251" s="182"/>
      <c r="M1251" s="182"/>
      <c r="N1251" s="182"/>
      <c r="O1251" s="182"/>
      <c r="P1251" s="182"/>
      <c r="Q1251" s="182"/>
      <c r="S1251" s="183"/>
    </row>
    <row r="1252" spans="9:19" s="3" customFormat="1" ht="12.75">
      <c r="I1252" s="26"/>
      <c r="J1252" s="182"/>
      <c r="K1252" s="182"/>
      <c r="L1252" s="182"/>
      <c r="M1252" s="182"/>
      <c r="N1252" s="182"/>
      <c r="O1252" s="182"/>
      <c r="P1252" s="182"/>
      <c r="Q1252" s="182"/>
      <c r="S1252" s="183"/>
    </row>
    <row r="1253" spans="9:19" s="3" customFormat="1" ht="12.75">
      <c r="I1253" s="26"/>
      <c r="J1253" s="182"/>
      <c r="K1253" s="182"/>
      <c r="L1253" s="182"/>
      <c r="M1253" s="182"/>
      <c r="N1253" s="182"/>
      <c r="O1253" s="182"/>
      <c r="P1253" s="182"/>
      <c r="Q1253" s="182"/>
      <c r="S1253" s="183"/>
    </row>
    <row r="1254" spans="9:19" s="3" customFormat="1" ht="12.75">
      <c r="I1254" s="26"/>
      <c r="J1254" s="182"/>
      <c r="K1254" s="182"/>
      <c r="L1254" s="182"/>
      <c r="M1254" s="182"/>
      <c r="N1254" s="182"/>
      <c r="O1254" s="182"/>
      <c r="P1254" s="182"/>
      <c r="Q1254" s="182"/>
      <c r="S1254" s="183"/>
    </row>
    <row r="1255" spans="9:19" s="3" customFormat="1" ht="12.75">
      <c r="I1255" s="26"/>
      <c r="J1255" s="182"/>
      <c r="K1255" s="182"/>
      <c r="L1255" s="182"/>
      <c r="M1255" s="182"/>
      <c r="N1255" s="182"/>
      <c r="O1255" s="182"/>
      <c r="P1255" s="182"/>
      <c r="Q1255" s="182"/>
      <c r="S1255" s="183"/>
    </row>
    <row r="1256" spans="9:19" s="3" customFormat="1" ht="12.75">
      <c r="I1256" s="26"/>
      <c r="J1256" s="182"/>
      <c r="K1256" s="182"/>
      <c r="L1256" s="182"/>
      <c r="M1256" s="182"/>
      <c r="N1256" s="182"/>
      <c r="O1256" s="182"/>
      <c r="P1256" s="182"/>
      <c r="Q1256" s="182"/>
      <c r="S1256" s="183"/>
    </row>
    <row r="1257" spans="9:19" s="3" customFormat="1" ht="12.75">
      <c r="I1257" s="26"/>
      <c r="J1257" s="182"/>
      <c r="K1257" s="182"/>
      <c r="L1257" s="182"/>
      <c r="M1257" s="182"/>
      <c r="N1257" s="182"/>
      <c r="O1257" s="182"/>
      <c r="P1257" s="182"/>
      <c r="Q1257" s="182"/>
      <c r="S1257" s="183"/>
    </row>
    <row r="1258" spans="9:19" s="3" customFormat="1" ht="12.75">
      <c r="I1258" s="26"/>
      <c r="J1258" s="182"/>
      <c r="K1258" s="182"/>
      <c r="L1258" s="182"/>
      <c r="M1258" s="182"/>
      <c r="N1258" s="182"/>
      <c r="O1258" s="182"/>
      <c r="P1258" s="182"/>
      <c r="Q1258" s="182"/>
      <c r="S1258" s="183"/>
    </row>
    <row r="1259" spans="9:19" s="3" customFormat="1" ht="12.75">
      <c r="I1259" s="26"/>
      <c r="J1259" s="182"/>
      <c r="K1259" s="182"/>
      <c r="L1259" s="182"/>
      <c r="M1259" s="182"/>
      <c r="N1259" s="182"/>
      <c r="O1259" s="182"/>
      <c r="P1259" s="182"/>
      <c r="Q1259" s="182"/>
      <c r="S1259" s="183"/>
    </row>
    <row r="1260" spans="9:19" s="3" customFormat="1" ht="12.75">
      <c r="I1260" s="26"/>
      <c r="J1260" s="182"/>
      <c r="K1260" s="182"/>
      <c r="L1260" s="182"/>
      <c r="M1260" s="182"/>
      <c r="N1260" s="182"/>
      <c r="O1260" s="182"/>
      <c r="P1260" s="182"/>
      <c r="Q1260" s="182"/>
      <c r="S1260" s="183"/>
    </row>
    <row r="1261" spans="9:19" s="3" customFormat="1" ht="12.75">
      <c r="I1261" s="26"/>
      <c r="J1261" s="182"/>
      <c r="K1261" s="182"/>
      <c r="L1261" s="182"/>
      <c r="M1261" s="182"/>
      <c r="N1261" s="182"/>
      <c r="O1261" s="182"/>
      <c r="P1261" s="182"/>
      <c r="Q1261" s="182"/>
      <c r="S1261" s="183"/>
    </row>
    <row r="1262" spans="9:19" s="3" customFormat="1" ht="12.75">
      <c r="I1262" s="26"/>
      <c r="J1262" s="182"/>
      <c r="K1262" s="182"/>
      <c r="L1262" s="182"/>
      <c r="M1262" s="182"/>
      <c r="N1262" s="182"/>
      <c r="O1262" s="182"/>
      <c r="P1262" s="182"/>
      <c r="Q1262" s="182"/>
      <c r="S1262" s="183"/>
    </row>
    <row r="1263" spans="9:19" s="3" customFormat="1" ht="12.75">
      <c r="I1263" s="26"/>
      <c r="J1263" s="182"/>
      <c r="K1263" s="182"/>
      <c r="L1263" s="182"/>
      <c r="M1263" s="182"/>
      <c r="N1263" s="182"/>
      <c r="O1263" s="182"/>
      <c r="P1263" s="182"/>
      <c r="Q1263" s="182"/>
      <c r="S1263" s="183"/>
    </row>
    <row r="1264" spans="9:19" s="3" customFormat="1" ht="12.75">
      <c r="I1264" s="26"/>
      <c r="J1264" s="182"/>
      <c r="K1264" s="182"/>
      <c r="L1264" s="182"/>
      <c r="M1264" s="182"/>
      <c r="N1264" s="182"/>
      <c r="O1264" s="182"/>
      <c r="P1264" s="182"/>
      <c r="Q1264" s="182"/>
      <c r="S1264" s="183"/>
    </row>
    <row r="1265" spans="9:19" s="3" customFormat="1" ht="12.75">
      <c r="I1265" s="26"/>
      <c r="J1265" s="182"/>
      <c r="K1265" s="182"/>
      <c r="L1265" s="182"/>
      <c r="M1265" s="182"/>
      <c r="N1265" s="182"/>
      <c r="O1265" s="182"/>
      <c r="P1265" s="182"/>
      <c r="Q1265" s="182"/>
      <c r="S1265" s="183"/>
    </row>
    <row r="1266" spans="9:19" s="3" customFormat="1" ht="12.75">
      <c r="I1266" s="26"/>
      <c r="J1266" s="182"/>
      <c r="K1266" s="182"/>
      <c r="L1266" s="182"/>
      <c r="M1266" s="182"/>
      <c r="N1266" s="182"/>
      <c r="O1266" s="182"/>
      <c r="P1266" s="182"/>
      <c r="Q1266" s="182"/>
      <c r="S1266" s="183"/>
    </row>
    <row r="1267" spans="9:19" s="3" customFormat="1" ht="12.75">
      <c r="I1267" s="26"/>
      <c r="J1267" s="182"/>
      <c r="K1267" s="182"/>
      <c r="L1267" s="182"/>
      <c r="M1267" s="182"/>
      <c r="N1267" s="182"/>
      <c r="O1267" s="182"/>
      <c r="P1267" s="182"/>
      <c r="Q1267" s="182"/>
      <c r="S1267" s="183"/>
    </row>
    <row r="1268" spans="9:19" s="3" customFormat="1" ht="12.75">
      <c r="I1268" s="26"/>
      <c r="J1268" s="182"/>
      <c r="K1268" s="182"/>
      <c r="L1268" s="182"/>
      <c r="M1268" s="182"/>
      <c r="N1268" s="182"/>
      <c r="O1268" s="182"/>
      <c r="P1268" s="182"/>
      <c r="Q1268" s="182"/>
      <c r="S1268" s="183"/>
    </row>
    <row r="1269" spans="9:19" s="3" customFormat="1" ht="12.75">
      <c r="I1269" s="26"/>
      <c r="J1269" s="182"/>
      <c r="K1269" s="182"/>
      <c r="L1269" s="182"/>
      <c r="M1269" s="182"/>
      <c r="N1269" s="182"/>
      <c r="O1269" s="182"/>
      <c r="P1269" s="182"/>
      <c r="Q1269" s="182"/>
      <c r="S1269" s="183"/>
    </row>
    <row r="1270" spans="9:19" s="3" customFormat="1" ht="12.75">
      <c r="I1270" s="26"/>
      <c r="J1270" s="182"/>
      <c r="K1270" s="182"/>
      <c r="L1270" s="182"/>
      <c r="M1270" s="182"/>
      <c r="N1270" s="182"/>
      <c r="O1270" s="182"/>
      <c r="P1270" s="182"/>
      <c r="Q1270" s="182"/>
      <c r="S1270" s="183"/>
    </row>
    <row r="1271" spans="9:19" s="3" customFormat="1" ht="12.75">
      <c r="I1271" s="26"/>
      <c r="J1271" s="182"/>
      <c r="K1271" s="182"/>
      <c r="L1271" s="182"/>
      <c r="M1271" s="182"/>
      <c r="N1271" s="182"/>
      <c r="O1271" s="182"/>
      <c r="P1271" s="182"/>
      <c r="Q1271" s="182"/>
      <c r="S1271" s="183"/>
    </row>
    <row r="1272" spans="9:19" s="3" customFormat="1" ht="12.75">
      <c r="I1272" s="26"/>
      <c r="J1272" s="182"/>
      <c r="K1272" s="182"/>
      <c r="L1272" s="182"/>
      <c r="M1272" s="182"/>
      <c r="N1272" s="182"/>
      <c r="O1272" s="182"/>
      <c r="P1272" s="182"/>
      <c r="Q1272" s="182"/>
      <c r="S1272" s="183"/>
    </row>
    <row r="1273" spans="9:19" s="3" customFormat="1" ht="12.75">
      <c r="I1273" s="26"/>
      <c r="J1273" s="182"/>
      <c r="K1273" s="182"/>
      <c r="L1273" s="182"/>
      <c r="M1273" s="182"/>
      <c r="N1273" s="182"/>
      <c r="O1273" s="182"/>
      <c r="P1273" s="182"/>
      <c r="Q1273" s="182"/>
      <c r="S1273" s="183"/>
    </row>
    <row r="1274" spans="9:19" s="3" customFormat="1" ht="12.75">
      <c r="I1274" s="26"/>
      <c r="J1274" s="182"/>
      <c r="K1274" s="182"/>
      <c r="L1274" s="182"/>
      <c r="M1274" s="182"/>
      <c r="N1274" s="182"/>
      <c r="O1274" s="182"/>
      <c r="P1274" s="182"/>
      <c r="Q1274" s="182"/>
      <c r="S1274" s="183"/>
    </row>
    <row r="1275" spans="9:19" s="3" customFormat="1" ht="12.75">
      <c r="I1275" s="26"/>
      <c r="J1275" s="182"/>
      <c r="K1275" s="182"/>
      <c r="L1275" s="182"/>
      <c r="M1275" s="182"/>
      <c r="N1275" s="182"/>
      <c r="O1275" s="182"/>
      <c r="P1275" s="182"/>
      <c r="Q1275" s="182"/>
      <c r="S1275" s="183"/>
    </row>
    <row r="1276" spans="9:19" s="3" customFormat="1" ht="12.75">
      <c r="I1276" s="26"/>
      <c r="J1276" s="182"/>
      <c r="K1276" s="182"/>
      <c r="L1276" s="182"/>
      <c r="M1276" s="182"/>
      <c r="N1276" s="182"/>
      <c r="O1276" s="182"/>
      <c r="P1276" s="182"/>
      <c r="Q1276" s="182"/>
      <c r="S1276" s="183"/>
    </row>
    <row r="1277" spans="9:19" s="3" customFormat="1" ht="12.75">
      <c r="I1277" s="26"/>
      <c r="J1277" s="182"/>
      <c r="K1277" s="182"/>
      <c r="L1277" s="182"/>
      <c r="M1277" s="182"/>
      <c r="N1277" s="182"/>
      <c r="O1277" s="182"/>
      <c r="P1277" s="182"/>
      <c r="Q1277" s="182"/>
      <c r="S1277" s="183"/>
    </row>
    <row r="1278" spans="9:19" s="3" customFormat="1" ht="12.75">
      <c r="I1278" s="26"/>
      <c r="J1278" s="182"/>
      <c r="K1278" s="182"/>
      <c r="L1278" s="182"/>
      <c r="M1278" s="182"/>
      <c r="N1278" s="182"/>
      <c r="O1278" s="182"/>
      <c r="P1278" s="182"/>
      <c r="Q1278" s="182"/>
      <c r="S1278" s="183"/>
    </row>
    <row r="1279" spans="9:19" s="3" customFormat="1" ht="12.75">
      <c r="I1279" s="26"/>
      <c r="J1279" s="182"/>
      <c r="K1279" s="182"/>
      <c r="L1279" s="182"/>
      <c r="M1279" s="182"/>
      <c r="N1279" s="182"/>
      <c r="O1279" s="182"/>
      <c r="P1279" s="182"/>
      <c r="Q1279" s="182"/>
      <c r="S1279" s="183"/>
    </row>
    <row r="1280" spans="9:19" s="3" customFormat="1" ht="12.75">
      <c r="I1280" s="26"/>
      <c r="J1280" s="182"/>
      <c r="K1280" s="182"/>
      <c r="L1280" s="182"/>
      <c r="M1280" s="182"/>
      <c r="N1280" s="182"/>
      <c r="O1280" s="182"/>
      <c r="P1280" s="182"/>
      <c r="Q1280" s="182"/>
      <c r="S1280" s="183"/>
    </row>
    <row r="1281" spans="9:19" s="3" customFormat="1" ht="12.75">
      <c r="I1281" s="26"/>
      <c r="J1281" s="182"/>
      <c r="K1281" s="182"/>
      <c r="L1281" s="182"/>
      <c r="M1281" s="182"/>
      <c r="N1281" s="182"/>
      <c r="O1281" s="182"/>
      <c r="P1281" s="182"/>
      <c r="Q1281" s="182"/>
      <c r="S1281" s="183"/>
    </row>
    <row r="1282" spans="9:19" s="3" customFormat="1" ht="12.75">
      <c r="I1282" s="26"/>
      <c r="J1282" s="182"/>
      <c r="K1282" s="182"/>
      <c r="L1282" s="182"/>
      <c r="M1282" s="182"/>
      <c r="N1282" s="182"/>
      <c r="O1282" s="182"/>
      <c r="P1282" s="182"/>
      <c r="Q1282" s="182"/>
      <c r="S1282" s="183"/>
    </row>
    <row r="1283" spans="9:19" s="3" customFormat="1" ht="12.75">
      <c r="I1283" s="26"/>
      <c r="J1283" s="182"/>
      <c r="K1283" s="182"/>
      <c r="L1283" s="182"/>
      <c r="M1283" s="182"/>
      <c r="N1283" s="182"/>
      <c r="O1283" s="182"/>
      <c r="P1283" s="182"/>
      <c r="Q1283" s="182"/>
      <c r="S1283" s="183"/>
    </row>
    <row r="1284" spans="9:19" s="3" customFormat="1" ht="12.75">
      <c r="I1284" s="26"/>
      <c r="J1284" s="182"/>
      <c r="K1284" s="182"/>
      <c r="L1284" s="182"/>
      <c r="M1284" s="182"/>
      <c r="N1284" s="182"/>
      <c r="O1284" s="182"/>
      <c r="P1284" s="182"/>
      <c r="Q1284" s="182"/>
      <c r="S1284" s="183"/>
    </row>
    <row r="1285" spans="9:19" s="3" customFormat="1" ht="12.75">
      <c r="I1285" s="26"/>
      <c r="J1285" s="182"/>
      <c r="K1285" s="182"/>
      <c r="L1285" s="182"/>
      <c r="M1285" s="182"/>
      <c r="N1285" s="182"/>
      <c r="O1285" s="182"/>
      <c r="P1285" s="182"/>
      <c r="Q1285" s="182"/>
      <c r="S1285" s="183"/>
    </row>
    <row r="1286" spans="9:19" s="3" customFormat="1" ht="12.75">
      <c r="I1286" s="26"/>
      <c r="J1286" s="182"/>
      <c r="K1286" s="182"/>
      <c r="L1286" s="182"/>
      <c r="M1286" s="182"/>
      <c r="N1286" s="182"/>
      <c r="O1286" s="182"/>
      <c r="P1286" s="182"/>
      <c r="Q1286" s="182"/>
      <c r="S1286" s="183"/>
    </row>
    <row r="1287" spans="9:19" s="3" customFormat="1" ht="12.75">
      <c r="I1287" s="26"/>
      <c r="J1287" s="182"/>
      <c r="K1287" s="182"/>
      <c r="L1287" s="182"/>
      <c r="M1287" s="182"/>
      <c r="N1287" s="182"/>
      <c r="O1287" s="182"/>
      <c r="P1287" s="182"/>
      <c r="Q1287" s="182"/>
      <c r="S1287" s="183"/>
    </row>
    <row r="1288" spans="9:19" s="3" customFormat="1" ht="12.75">
      <c r="I1288" s="26"/>
      <c r="J1288" s="182"/>
      <c r="K1288" s="182"/>
      <c r="L1288" s="182"/>
      <c r="M1288" s="182"/>
      <c r="N1288" s="182"/>
      <c r="O1288" s="182"/>
      <c r="P1288" s="182"/>
      <c r="Q1288" s="182"/>
      <c r="S1288" s="183"/>
    </row>
    <row r="1289" spans="9:19" s="3" customFormat="1" ht="12.75">
      <c r="I1289" s="26"/>
      <c r="J1289" s="182"/>
      <c r="K1289" s="182"/>
      <c r="L1289" s="182"/>
      <c r="M1289" s="182"/>
      <c r="N1289" s="182"/>
      <c r="O1289" s="182"/>
      <c r="P1289" s="182"/>
      <c r="Q1289" s="182"/>
      <c r="S1289" s="183"/>
    </row>
    <row r="1290" spans="9:19" s="3" customFormat="1" ht="12.75">
      <c r="I1290" s="26"/>
      <c r="J1290" s="182"/>
      <c r="K1290" s="182"/>
      <c r="L1290" s="182"/>
      <c r="M1290" s="182"/>
      <c r="N1290" s="182"/>
      <c r="O1290" s="182"/>
      <c r="P1290" s="182"/>
      <c r="Q1290" s="182"/>
      <c r="S1290" s="183"/>
    </row>
    <row r="1291" spans="9:19" s="3" customFormat="1" ht="12.75">
      <c r="I1291" s="26"/>
      <c r="J1291" s="182"/>
      <c r="K1291" s="182"/>
      <c r="L1291" s="182"/>
      <c r="M1291" s="182"/>
      <c r="N1291" s="182"/>
      <c r="O1291" s="182"/>
      <c r="P1291" s="182"/>
      <c r="Q1291" s="182"/>
      <c r="S1291" s="183"/>
    </row>
    <row r="1292" spans="9:19" s="3" customFormat="1" ht="12.75">
      <c r="I1292" s="26"/>
      <c r="J1292" s="182"/>
      <c r="K1292" s="182"/>
      <c r="L1292" s="182"/>
      <c r="M1292" s="182"/>
      <c r="N1292" s="182"/>
      <c r="O1292" s="182"/>
      <c r="P1292" s="182"/>
      <c r="Q1292" s="182"/>
      <c r="S1292" s="183"/>
    </row>
    <row r="1293" spans="9:19" s="3" customFormat="1" ht="12.75">
      <c r="I1293" s="26"/>
      <c r="J1293" s="182"/>
      <c r="K1293" s="182"/>
      <c r="L1293" s="182"/>
      <c r="M1293" s="182"/>
      <c r="N1293" s="182"/>
      <c r="O1293" s="182"/>
      <c r="P1293" s="182"/>
      <c r="Q1293" s="182"/>
      <c r="S1293" s="183"/>
    </row>
    <row r="1294" spans="9:19" s="3" customFormat="1" ht="12.75">
      <c r="I1294" s="26"/>
      <c r="J1294" s="182"/>
      <c r="K1294" s="182"/>
      <c r="L1294" s="182"/>
      <c r="M1294" s="182"/>
      <c r="N1294" s="182"/>
      <c r="O1294" s="182"/>
      <c r="P1294" s="182"/>
      <c r="Q1294" s="182"/>
      <c r="S1294" s="183"/>
    </row>
    <row r="1295" spans="9:19" s="3" customFormat="1" ht="12.75">
      <c r="I1295" s="26"/>
      <c r="J1295" s="182"/>
      <c r="K1295" s="182"/>
      <c r="L1295" s="182"/>
      <c r="M1295" s="182"/>
      <c r="N1295" s="182"/>
      <c r="O1295" s="182"/>
      <c r="P1295" s="182"/>
      <c r="Q1295" s="182"/>
      <c r="S1295" s="183"/>
    </row>
    <row r="1296" spans="9:19" s="3" customFormat="1" ht="12.75">
      <c r="I1296" s="26"/>
      <c r="J1296" s="182"/>
      <c r="K1296" s="182"/>
      <c r="L1296" s="182"/>
      <c r="M1296" s="182"/>
      <c r="N1296" s="182"/>
      <c r="O1296" s="182"/>
      <c r="P1296" s="182"/>
      <c r="Q1296" s="182"/>
      <c r="S1296" s="183"/>
    </row>
    <row r="1297" spans="9:19" s="3" customFormat="1" ht="12.75">
      <c r="I1297" s="26"/>
      <c r="J1297" s="182"/>
      <c r="K1297" s="182"/>
      <c r="L1297" s="182"/>
      <c r="M1297" s="182"/>
      <c r="N1297" s="182"/>
      <c r="O1297" s="182"/>
      <c r="P1297" s="182"/>
      <c r="Q1297" s="182"/>
      <c r="S1297" s="183"/>
    </row>
    <row r="1298" spans="9:19" s="3" customFormat="1" ht="12.75">
      <c r="I1298" s="26"/>
      <c r="J1298" s="182"/>
      <c r="K1298" s="182"/>
      <c r="L1298" s="182"/>
      <c r="M1298" s="182"/>
      <c r="N1298" s="182"/>
      <c r="O1298" s="182"/>
      <c r="P1298" s="182"/>
      <c r="Q1298" s="182"/>
      <c r="S1298" s="183"/>
    </row>
    <row r="1299" spans="9:19" s="3" customFormat="1" ht="12.75">
      <c r="I1299" s="26"/>
      <c r="J1299" s="182"/>
      <c r="K1299" s="182"/>
      <c r="L1299" s="182"/>
      <c r="M1299" s="182"/>
      <c r="N1299" s="182"/>
      <c r="O1299" s="182"/>
      <c r="P1299" s="182"/>
      <c r="Q1299" s="182"/>
      <c r="S1299" s="183"/>
    </row>
    <row r="1300" spans="9:19" s="3" customFormat="1" ht="12.75">
      <c r="I1300" s="26"/>
      <c r="J1300" s="182"/>
      <c r="K1300" s="182"/>
      <c r="L1300" s="182"/>
      <c r="M1300" s="182"/>
      <c r="N1300" s="182"/>
      <c r="O1300" s="182"/>
      <c r="P1300" s="182"/>
      <c r="Q1300" s="182"/>
      <c r="S1300" s="183"/>
    </row>
    <row r="1301" spans="9:19" s="3" customFormat="1" ht="12.75">
      <c r="I1301" s="26"/>
      <c r="J1301" s="182"/>
      <c r="K1301" s="182"/>
      <c r="L1301" s="182"/>
      <c r="M1301" s="182"/>
      <c r="N1301" s="182"/>
      <c r="O1301" s="182"/>
      <c r="P1301" s="182"/>
      <c r="Q1301" s="182"/>
      <c r="S1301" s="183"/>
    </row>
    <row r="1302" spans="9:19" s="3" customFormat="1" ht="12.75">
      <c r="I1302" s="26"/>
      <c r="J1302" s="182"/>
      <c r="K1302" s="182"/>
      <c r="L1302" s="182"/>
      <c r="M1302" s="182"/>
      <c r="N1302" s="182"/>
      <c r="O1302" s="182"/>
      <c r="P1302" s="182"/>
      <c r="Q1302" s="182"/>
      <c r="S1302" s="183"/>
    </row>
    <row r="1303" spans="9:19" s="3" customFormat="1" ht="12.75">
      <c r="I1303" s="26"/>
      <c r="J1303" s="182"/>
      <c r="K1303" s="182"/>
      <c r="L1303" s="182"/>
      <c r="M1303" s="182"/>
      <c r="N1303" s="182"/>
      <c r="O1303" s="182"/>
      <c r="P1303" s="182"/>
      <c r="Q1303" s="182"/>
      <c r="S1303" s="183"/>
    </row>
    <row r="1304" spans="9:19" s="3" customFormat="1" ht="12.75">
      <c r="I1304" s="26"/>
      <c r="J1304" s="182"/>
      <c r="K1304" s="182"/>
      <c r="L1304" s="182"/>
      <c r="M1304" s="182"/>
      <c r="N1304" s="182"/>
      <c r="O1304" s="182"/>
      <c r="P1304" s="182"/>
      <c r="Q1304" s="182"/>
      <c r="S1304" s="183"/>
    </row>
    <row r="1305" spans="9:19" s="3" customFormat="1" ht="12.75">
      <c r="I1305" s="26"/>
      <c r="J1305" s="182"/>
      <c r="K1305" s="182"/>
      <c r="L1305" s="182"/>
      <c r="M1305" s="182"/>
      <c r="N1305" s="182"/>
      <c r="O1305" s="182"/>
      <c r="P1305" s="182"/>
      <c r="Q1305" s="182"/>
      <c r="S1305" s="183"/>
    </row>
    <row r="1306" spans="9:19" s="3" customFormat="1" ht="12.75">
      <c r="I1306" s="26"/>
      <c r="J1306" s="182"/>
      <c r="K1306" s="182"/>
      <c r="L1306" s="182"/>
      <c r="M1306" s="182"/>
      <c r="N1306" s="182"/>
      <c r="O1306" s="182"/>
      <c r="P1306" s="182"/>
      <c r="Q1306" s="182"/>
      <c r="S1306" s="183"/>
    </row>
    <row r="1307" spans="9:19" s="3" customFormat="1" ht="12.75">
      <c r="I1307" s="26"/>
      <c r="J1307" s="182"/>
      <c r="K1307" s="182"/>
      <c r="L1307" s="182"/>
      <c r="M1307" s="182"/>
      <c r="N1307" s="182"/>
      <c r="O1307" s="182"/>
      <c r="P1307" s="182"/>
      <c r="Q1307" s="182"/>
      <c r="S1307" s="183"/>
    </row>
    <row r="1308" spans="9:19" s="3" customFormat="1" ht="12.75">
      <c r="I1308" s="26"/>
      <c r="J1308" s="182"/>
      <c r="K1308" s="182"/>
      <c r="L1308" s="182"/>
      <c r="M1308" s="182"/>
      <c r="N1308" s="182"/>
      <c r="O1308" s="182"/>
      <c r="P1308" s="182"/>
      <c r="Q1308" s="182"/>
      <c r="S1308" s="183"/>
    </row>
    <row r="1309" spans="9:19" s="3" customFormat="1" ht="12.75">
      <c r="I1309" s="26"/>
      <c r="J1309" s="182"/>
      <c r="K1309" s="182"/>
      <c r="L1309" s="182"/>
      <c r="M1309" s="182"/>
      <c r="N1309" s="182"/>
      <c r="O1309" s="182"/>
      <c r="P1309" s="182"/>
      <c r="Q1309" s="182"/>
      <c r="S1309" s="183"/>
    </row>
    <row r="1310" spans="9:19" s="3" customFormat="1" ht="12.75">
      <c r="I1310" s="26"/>
      <c r="J1310" s="182"/>
      <c r="K1310" s="182"/>
      <c r="L1310" s="182"/>
      <c r="M1310" s="182"/>
      <c r="N1310" s="182"/>
      <c r="O1310" s="182"/>
      <c r="P1310" s="182"/>
      <c r="Q1310" s="182"/>
      <c r="S1310" s="183"/>
    </row>
    <row r="1311" spans="9:19" s="3" customFormat="1" ht="12.75">
      <c r="I1311" s="26"/>
      <c r="J1311" s="182"/>
      <c r="K1311" s="182"/>
      <c r="L1311" s="182"/>
      <c r="M1311" s="182"/>
      <c r="N1311" s="182"/>
      <c r="O1311" s="182"/>
      <c r="P1311" s="182"/>
      <c r="Q1311" s="182"/>
      <c r="S1311" s="183"/>
    </row>
    <row r="1312" spans="9:19" s="3" customFormat="1" ht="12.75">
      <c r="I1312" s="26"/>
      <c r="J1312" s="182"/>
      <c r="K1312" s="182"/>
      <c r="L1312" s="182"/>
      <c r="M1312" s="182"/>
      <c r="N1312" s="182"/>
      <c r="O1312" s="182"/>
      <c r="P1312" s="182"/>
      <c r="Q1312" s="182"/>
      <c r="S1312" s="183"/>
    </row>
    <row r="1313" spans="9:19" s="3" customFormat="1" ht="12.75">
      <c r="I1313" s="26"/>
      <c r="J1313" s="182"/>
      <c r="K1313" s="182"/>
      <c r="L1313" s="182"/>
      <c r="M1313" s="182"/>
      <c r="N1313" s="182"/>
      <c r="O1313" s="182"/>
      <c r="P1313" s="182"/>
      <c r="Q1313" s="182"/>
      <c r="S1313" s="183"/>
    </row>
    <row r="1314" spans="9:19" s="3" customFormat="1" ht="12.75">
      <c r="I1314" s="26"/>
      <c r="J1314" s="182"/>
      <c r="K1314" s="182"/>
      <c r="L1314" s="182"/>
      <c r="M1314" s="182"/>
      <c r="N1314" s="182"/>
      <c r="O1314" s="182"/>
      <c r="P1314" s="182"/>
      <c r="Q1314" s="182"/>
      <c r="S1314" s="183"/>
    </row>
    <row r="1315" spans="9:19" s="3" customFormat="1" ht="12.75">
      <c r="I1315" s="26"/>
      <c r="J1315" s="182"/>
      <c r="K1315" s="182"/>
      <c r="L1315" s="182"/>
      <c r="M1315" s="182"/>
      <c r="N1315" s="182"/>
      <c r="O1315" s="182"/>
      <c r="P1315" s="182"/>
      <c r="Q1315" s="182"/>
      <c r="S1315" s="183"/>
    </row>
    <row r="1316" spans="9:19" s="3" customFormat="1" ht="12.75">
      <c r="I1316" s="26"/>
      <c r="J1316" s="182"/>
      <c r="K1316" s="182"/>
      <c r="L1316" s="182"/>
      <c r="M1316" s="182"/>
      <c r="N1316" s="182"/>
      <c r="O1316" s="182"/>
      <c r="P1316" s="182"/>
      <c r="Q1316" s="182"/>
      <c r="S1316" s="183"/>
    </row>
    <row r="1317" spans="9:19" s="3" customFormat="1" ht="12.75">
      <c r="I1317" s="26"/>
      <c r="J1317" s="182"/>
      <c r="K1317" s="182"/>
      <c r="L1317" s="182"/>
      <c r="M1317" s="182"/>
      <c r="N1317" s="182"/>
      <c r="O1317" s="182"/>
      <c r="P1317" s="182"/>
      <c r="Q1317" s="182"/>
      <c r="S1317" s="183"/>
    </row>
    <row r="1318" spans="9:19" s="3" customFormat="1" ht="12.75">
      <c r="I1318" s="26"/>
      <c r="J1318" s="182"/>
      <c r="K1318" s="182"/>
      <c r="L1318" s="182"/>
      <c r="M1318" s="182"/>
      <c r="N1318" s="182"/>
      <c r="O1318" s="182"/>
      <c r="P1318" s="182"/>
      <c r="Q1318" s="182"/>
      <c r="S1318" s="183"/>
    </row>
    <row r="1319" spans="9:19" s="3" customFormat="1" ht="12.75">
      <c r="I1319" s="26"/>
      <c r="J1319" s="182"/>
      <c r="K1319" s="182"/>
      <c r="L1319" s="182"/>
      <c r="M1319" s="182"/>
      <c r="N1319" s="182"/>
      <c r="O1319" s="182"/>
      <c r="P1319" s="182"/>
      <c r="Q1319" s="182"/>
      <c r="S1319" s="183"/>
    </row>
    <row r="1320" spans="9:19" s="3" customFormat="1" ht="12.75">
      <c r="I1320" s="26"/>
      <c r="J1320" s="182"/>
      <c r="K1320" s="182"/>
      <c r="L1320" s="182"/>
      <c r="M1320" s="182"/>
      <c r="N1320" s="182"/>
      <c r="O1320" s="182"/>
      <c r="P1320" s="182"/>
      <c r="Q1320" s="182"/>
      <c r="S1320" s="183"/>
    </row>
    <row r="1321" spans="9:19" s="3" customFormat="1" ht="12.75">
      <c r="I1321" s="26"/>
      <c r="J1321" s="182"/>
      <c r="K1321" s="182"/>
      <c r="L1321" s="182"/>
      <c r="M1321" s="182"/>
      <c r="N1321" s="182"/>
      <c r="O1321" s="182"/>
      <c r="P1321" s="182"/>
      <c r="Q1321" s="182"/>
      <c r="S1321" s="183"/>
    </row>
    <row r="1322" spans="9:19" s="3" customFormat="1" ht="12.75">
      <c r="I1322" s="26"/>
      <c r="J1322" s="182"/>
      <c r="K1322" s="182"/>
      <c r="L1322" s="182"/>
      <c r="M1322" s="182"/>
      <c r="N1322" s="182"/>
      <c r="O1322" s="182"/>
      <c r="P1322" s="182"/>
      <c r="Q1322" s="182"/>
      <c r="S1322" s="183"/>
    </row>
    <row r="1323" spans="9:19" s="3" customFormat="1" ht="12.75">
      <c r="I1323" s="26"/>
      <c r="J1323" s="182"/>
      <c r="K1323" s="182"/>
      <c r="L1323" s="182"/>
      <c r="M1323" s="182"/>
      <c r="N1323" s="182"/>
      <c r="O1323" s="182"/>
      <c r="P1323" s="182"/>
      <c r="Q1323" s="182"/>
      <c r="S1323" s="183"/>
    </row>
    <row r="1324" spans="9:19" s="3" customFormat="1" ht="12.75">
      <c r="I1324" s="26"/>
      <c r="J1324" s="182"/>
      <c r="K1324" s="182"/>
      <c r="L1324" s="182"/>
      <c r="M1324" s="182"/>
      <c r="N1324" s="182"/>
      <c r="O1324" s="182"/>
      <c r="P1324" s="182"/>
      <c r="Q1324" s="182"/>
      <c r="S1324" s="183"/>
    </row>
    <row r="1325" spans="9:19" s="3" customFormat="1" ht="12.75">
      <c r="I1325" s="26"/>
      <c r="J1325" s="182"/>
      <c r="K1325" s="182"/>
      <c r="L1325" s="182"/>
      <c r="M1325" s="182"/>
      <c r="N1325" s="182"/>
      <c r="O1325" s="182"/>
      <c r="P1325" s="182"/>
      <c r="Q1325" s="182"/>
      <c r="S1325" s="183"/>
    </row>
    <row r="1326" spans="9:19" s="3" customFormat="1" ht="12.75">
      <c r="I1326" s="26"/>
      <c r="J1326" s="182"/>
      <c r="K1326" s="182"/>
      <c r="L1326" s="182"/>
      <c r="M1326" s="182"/>
      <c r="N1326" s="182"/>
      <c r="O1326" s="182"/>
      <c r="P1326" s="182"/>
      <c r="Q1326" s="182"/>
      <c r="S1326" s="183"/>
    </row>
    <row r="1327" spans="9:19" s="3" customFormat="1" ht="12.75">
      <c r="I1327" s="26"/>
      <c r="J1327" s="182"/>
      <c r="K1327" s="182"/>
      <c r="L1327" s="182"/>
      <c r="M1327" s="182"/>
      <c r="N1327" s="182"/>
      <c r="O1327" s="182"/>
      <c r="P1327" s="182"/>
      <c r="Q1327" s="182"/>
      <c r="S1327" s="183"/>
    </row>
    <row r="1328" spans="9:19" s="3" customFormat="1" ht="12.75">
      <c r="I1328" s="26"/>
      <c r="J1328" s="182"/>
      <c r="K1328" s="182"/>
      <c r="L1328" s="182"/>
      <c r="M1328" s="182"/>
      <c r="N1328" s="182"/>
      <c r="O1328" s="182"/>
      <c r="P1328" s="182"/>
      <c r="Q1328" s="182"/>
      <c r="S1328" s="183"/>
    </row>
    <row r="1329" spans="9:19" s="3" customFormat="1" ht="12.75">
      <c r="I1329" s="26"/>
      <c r="J1329" s="182"/>
      <c r="K1329" s="182"/>
      <c r="L1329" s="182"/>
      <c r="M1329" s="182"/>
      <c r="N1329" s="182"/>
      <c r="O1329" s="182"/>
      <c r="P1329" s="182"/>
      <c r="Q1329" s="182"/>
      <c r="S1329" s="183"/>
    </row>
    <row r="1330" spans="9:19" s="3" customFormat="1" ht="12.75">
      <c r="I1330" s="26"/>
      <c r="J1330" s="182"/>
      <c r="K1330" s="182"/>
      <c r="L1330" s="182"/>
      <c r="M1330" s="182"/>
      <c r="N1330" s="182"/>
      <c r="O1330" s="182"/>
      <c r="P1330" s="182"/>
      <c r="Q1330" s="182"/>
      <c r="S1330" s="183"/>
    </row>
    <row r="1331" spans="9:19" s="3" customFormat="1" ht="12.75">
      <c r="I1331" s="26"/>
      <c r="J1331" s="182"/>
      <c r="K1331" s="182"/>
      <c r="L1331" s="182"/>
      <c r="M1331" s="182"/>
      <c r="N1331" s="182"/>
      <c r="O1331" s="182"/>
      <c r="P1331" s="182"/>
      <c r="Q1331" s="182"/>
      <c r="S1331" s="183"/>
    </row>
    <row r="1332" spans="9:19" s="3" customFormat="1" ht="12.75">
      <c r="I1332" s="26"/>
      <c r="J1332" s="182"/>
      <c r="K1332" s="182"/>
      <c r="L1332" s="182"/>
      <c r="M1332" s="182"/>
      <c r="N1332" s="182"/>
      <c r="O1332" s="182"/>
      <c r="P1332" s="182"/>
      <c r="Q1332" s="182"/>
      <c r="S1332" s="183"/>
    </row>
    <row r="1333" spans="9:19" s="3" customFormat="1" ht="12.75">
      <c r="I1333" s="26"/>
      <c r="J1333" s="182"/>
      <c r="K1333" s="182"/>
      <c r="L1333" s="182"/>
      <c r="M1333" s="182"/>
      <c r="N1333" s="182"/>
      <c r="O1333" s="182"/>
      <c r="P1333" s="182"/>
      <c r="Q1333" s="182"/>
      <c r="S1333" s="183"/>
    </row>
    <row r="1334" spans="9:19" s="3" customFormat="1" ht="12.75">
      <c r="I1334" s="26"/>
      <c r="J1334" s="182"/>
      <c r="K1334" s="182"/>
      <c r="L1334" s="182"/>
      <c r="M1334" s="182"/>
      <c r="N1334" s="182"/>
      <c r="O1334" s="182"/>
      <c r="P1334" s="182"/>
      <c r="Q1334" s="182"/>
      <c r="S1334" s="183"/>
    </row>
    <row r="1335" spans="9:19" s="3" customFormat="1" ht="12.75">
      <c r="I1335" s="26"/>
      <c r="J1335" s="182"/>
      <c r="K1335" s="182"/>
      <c r="L1335" s="182"/>
      <c r="M1335" s="182"/>
      <c r="N1335" s="182"/>
      <c r="O1335" s="182"/>
      <c r="P1335" s="182"/>
      <c r="Q1335" s="182"/>
      <c r="S1335" s="183"/>
    </row>
    <row r="1336" spans="9:19" s="3" customFormat="1" ht="12.75">
      <c r="I1336" s="26"/>
      <c r="J1336" s="182"/>
      <c r="K1336" s="182"/>
      <c r="L1336" s="182"/>
      <c r="M1336" s="182"/>
      <c r="N1336" s="182"/>
      <c r="O1336" s="182"/>
      <c r="P1336" s="182"/>
      <c r="Q1336" s="182"/>
      <c r="S1336" s="183"/>
    </row>
    <row r="1337" spans="9:19" s="3" customFormat="1" ht="12.75">
      <c r="I1337" s="26"/>
      <c r="J1337" s="182"/>
      <c r="K1337" s="182"/>
      <c r="L1337" s="182"/>
      <c r="M1337" s="182"/>
      <c r="N1337" s="182"/>
      <c r="O1337" s="182"/>
      <c r="P1337" s="182"/>
      <c r="Q1337" s="182"/>
      <c r="S1337" s="183"/>
    </row>
    <row r="1338" spans="9:19" s="3" customFormat="1" ht="12.75">
      <c r="I1338" s="26"/>
      <c r="J1338" s="182"/>
      <c r="K1338" s="182"/>
      <c r="L1338" s="182"/>
      <c r="M1338" s="182"/>
      <c r="N1338" s="182"/>
      <c r="O1338" s="182"/>
      <c r="P1338" s="182"/>
      <c r="Q1338" s="182"/>
      <c r="S1338" s="183"/>
    </row>
    <row r="1339" spans="9:19" s="3" customFormat="1" ht="12.75">
      <c r="I1339" s="26"/>
      <c r="J1339" s="182"/>
      <c r="K1339" s="182"/>
      <c r="L1339" s="182"/>
      <c r="M1339" s="182"/>
      <c r="N1339" s="182"/>
      <c r="O1339" s="182"/>
      <c r="P1339" s="182"/>
      <c r="Q1339" s="182"/>
      <c r="S1339" s="183"/>
    </row>
    <row r="1340" spans="9:19" s="3" customFormat="1" ht="12.75">
      <c r="I1340" s="26"/>
      <c r="J1340" s="182"/>
      <c r="K1340" s="182"/>
      <c r="L1340" s="182"/>
      <c r="M1340" s="182"/>
      <c r="N1340" s="182"/>
      <c r="O1340" s="182"/>
      <c r="P1340" s="182"/>
      <c r="Q1340" s="182"/>
      <c r="S1340" s="183"/>
    </row>
    <row r="1341" spans="9:19" s="3" customFormat="1" ht="12.75">
      <c r="I1341" s="26"/>
      <c r="J1341" s="182"/>
      <c r="K1341" s="182"/>
      <c r="L1341" s="182"/>
      <c r="M1341" s="182"/>
      <c r="N1341" s="182"/>
      <c r="O1341" s="182"/>
      <c r="P1341" s="182"/>
      <c r="Q1341" s="182"/>
      <c r="S1341" s="183"/>
    </row>
    <row r="1342" spans="9:19" s="3" customFormat="1" ht="12.75">
      <c r="I1342" s="26"/>
      <c r="J1342" s="182"/>
      <c r="K1342" s="182"/>
      <c r="L1342" s="182"/>
      <c r="M1342" s="182"/>
      <c r="N1342" s="182"/>
      <c r="O1342" s="182"/>
      <c r="P1342" s="182"/>
      <c r="Q1342" s="182"/>
      <c r="S1342" s="183"/>
    </row>
    <row r="1343" spans="9:19" s="3" customFormat="1" ht="12.75">
      <c r="I1343" s="26"/>
      <c r="J1343" s="182"/>
      <c r="K1343" s="182"/>
      <c r="L1343" s="182"/>
      <c r="M1343" s="182"/>
      <c r="N1343" s="182"/>
      <c r="O1343" s="182"/>
      <c r="P1343" s="182"/>
      <c r="Q1343" s="182"/>
      <c r="S1343" s="183"/>
    </row>
    <row r="1344" spans="9:19" s="3" customFormat="1" ht="12.75">
      <c r="I1344" s="26"/>
      <c r="J1344" s="182"/>
      <c r="K1344" s="182"/>
      <c r="L1344" s="182"/>
      <c r="M1344" s="182"/>
      <c r="N1344" s="182"/>
      <c r="O1344" s="182"/>
      <c r="P1344" s="182"/>
      <c r="Q1344" s="182"/>
      <c r="S1344" s="183"/>
    </row>
    <row r="1345" spans="9:19" s="3" customFormat="1" ht="12.75">
      <c r="I1345" s="26"/>
      <c r="J1345" s="182"/>
      <c r="K1345" s="182"/>
      <c r="L1345" s="182"/>
      <c r="M1345" s="182"/>
      <c r="N1345" s="182"/>
      <c r="O1345" s="182"/>
      <c r="P1345" s="182"/>
      <c r="Q1345" s="182"/>
      <c r="S1345" s="183"/>
    </row>
    <row r="1346" spans="9:19" s="3" customFormat="1" ht="12.75">
      <c r="I1346" s="26"/>
      <c r="J1346" s="182"/>
      <c r="K1346" s="182"/>
      <c r="L1346" s="182"/>
      <c r="M1346" s="182"/>
      <c r="N1346" s="182"/>
      <c r="O1346" s="182"/>
      <c r="P1346" s="182"/>
      <c r="Q1346" s="182"/>
      <c r="S1346" s="183"/>
    </row>
    <row r="1347" spans="9:19" s="3" customFormat="1" ht="12.75">
      <c r="I1347" s="26"/>
      <c r="J1347" s="182"/>
      <c r="K1347" s="182"/>
      <c r="L1347" s="182"/>
      <c r="M1347" s="182"/>
      <c r="N1347" s="182"/>
      <c r="O1347" s="182"/>
      <c r="P1347" s="182"/>
      <c r="Q1347" s="182"/>
      <c r="S1347" s="183"/>
    </row>
    <row r="1348" spans="9:19" s="3" customFormat="1" ht="12.75">
      <c r="I1348" s="26"/>
      <c r="J1348" s="182"/>
      <c r="K1348" s="182"/>
      <c r="L1348" s="182"/>
      <c r="M1348" s="182"/>
      <c r="N1348" s="182"/>
      <c r="O1348" s="182"/>
      <c r="P1348" s="182"/>
      <c r="Q1348" s="182"/>
      <c r="S1348" s="183"/>
    </row>
    <row r="1349" spans="9:19" s="3" customFormat="1" ht="12.75">
      <c r="I1349" s="26"/>
      <c r="J1349" s="182"/>
      <c r="K1349" s="182"/>
      <c r="L1349" s="182"/>
      <c r="M1349" s="182"/>
      <c r="N1349" s="182"/>
      <c r="O1349" s="182"/>
      <c r="P1349" s="182"/>
      <c r="Q1349" s="182"/>
      <c r="S1349" s="183"/>
    </row>
    <row r="1350" spans="9:19" s="3" customFormat="1" ht="12.75">
      <c r="I1350" s="26"/>
      <c r="J1350" s="182"/>
      <c r="K1350" s="182"/>
      <c r="L1350" s="182"/>
      <c r="M1350" s="182"/>
      <c r="N1350" s="182"/>
      <c r="O1350" s="182"/>
      <c r="P1350" s="182"/>
      <c r="Q1350" s="182"/>
      <c r="S1350" s="183"/>
    </row>
    <row r="1351" spans="9:19" s="3" customFormat="1" ht="12.75">
      <c r="I1351" s="26"/>
      <c r="J1351" s="182"/>
      <c r="K1351" s="182"/>
      <c r="L1351" s="182"/>
      <c r="M1351" s="182"/>
      <c r="N1351" s="182"/>
      <c r="O1351" s="182"/>
      <c r="P1351" s="182"/>
      <c r="Q1351" s="182"/>
      <c r="S1351" s="183"/>
    </row>
    <row r="1352" spans="9:19" s="3" customFormat="1" ht="12.75">
      <c r="I1352" s="26"/>
      <c r="J1352" s="182"/>
      <c r="K1352" s="182"/>
      <c r="L1352" s="182"/>
      <c r="M1352" s="182"/>
      <c r="N1352" s="182"/>
      <c r="O1352" s="182"/>
      <c r="P1352" s="182"/>
      <c r="Q1352" s="182"/>
      <c r="S1352" s="183"/>
    </row>
    <row r="1353" spans="9:19" s="3" customFormat="1" ht="12.75">
      <c r="I1353" s="26"/>
      <c r="J1353" s="182"/>
      <c r="K1353" s="182"/>
      <c r="L1353" s="182"/>
      <c r="M1353" s="182"/>
      <c r="N1353" s="182"/>
      <c r="O1353" s="182"/>
      <c r="P1353" s="182"/>
      <c r="Q1353" s="182"/>
      <c r="S1353" s="183"/>
    </row>
    <row r="1354" spans="9:19" s="3" customFormat="1" ht="12.75">
      <c r="I1354" s="26"/>
      <c r="J1354" s="182"/>
      <c r="K1354" s="182"/>
      <c r="L1354" s="182"/>
      <c r="M1354" s="182"/>
      <c r="N1354" s="182"/>
      <c r="O1354" s="182"/>
      <c r="P1354" s="182"/>
      <c r="Q1354" s="182"/>
      <c r="S1354" s="183"/>
    </row>
    <row r="1355" spans="9:19" s="3" customFormat="1" ht="12.75">
      <c r="I1355" s="26"/>
      <c r="J1355" s="182"/>
      <c r="K1355" s="182"/>
      <c r="L1355" s="182"/>
      <c r="M1355" s="182"/>
      <c r="N1355" s="182"/>
      <c r="O1355" s="182"/>
      <c r="P1355" s="182"/>
      <c r="Q1355" s="182"/>
      <c r="S1355" s="183"/>
    </row>
    <row r="1356" spans="9:19" s="3" customFormat="1" ht="12.75">
      <c r="I1356" s="26"/>
      <c r="J1356" s="182"/>
      <c r="K1356" s="182"/>
      <c r="L1356" s="182"/>
      <c r="M1356" s="182"/>
      <c r="N1356" s="182"/>
      <c r="O1356" s="182"/>
      <c r="P1356" s="182"/>
      <c r="Q1356" s="182"/>
      <c r="S1356" s="183"/>
    </row>
    <row r="1357" spans="9:19" s="3" customFormat="1" ht="12.75">
      <c r="I1357" s="26"/>
      <c r="J1357" s="182"/>
      <c r="K1357" s="182"/>
      <c r="L1357" s="182"/>
      <c r="M1357" s="182"/>
      <c r="N1357" s="182"/>
      <c r="O1357" s="182"/>
      <c r="P1357" s="182"/>
      <c r="Q1357" s="182"/>
      <c r="S1357" s="183"/>
    </row>
    <row r="1358" spans="9:19" s="3" customFormat="1" ht="12.75">
      <c r="I1358" s="26"/>
      <c r="J1358" s="182"/>
      <c r="K1358" s="182"/>
      <c r="L1358" s="182"/>
      <c r="M1358" s="182"/>
      <c r="N1358" s="182"/>
      <c r="O1358" s="182"/>
      <c r="P1358" s="182"/>
      <c r="Q1358" s="182"/>
      <c r="S1358" s="183"/>
    </row>
    <row r="1359" spans="9:19" s="3" customFormat="1" ht="12.75">
      <c r="I1359" s="26"/>
      <c r="J1359" s="182"/>
      <c r="K1359" s="182"/>
      <c r="L1359" s="182"/>
      <c r="M1359" s="182"/>
      <c r="N1359" s="182"/>
      <c r="O1359" s="182"/>
      <c r="P1359" s="182"/>
      <c r="Q1359" s="182"/>
      <c r="S1359" s="183"/>
    </row>
    <row r="1360" spans="9:19" s="3" customFormat="1" ht="12.75">
      <c r="I1360" s="26"/>
      <c r="J1360" s="182"/>
      <c r="K1360" s="182"/>
      <c r="L1360" s="182"/>
      <c r="M1360" s="182"/>
      <c r="N1360" s="182"/>
      <c r="O1360" s="182"/>
      <c r="P1360" s="182"/>
      <c r="Q1360" s="182"/>
      <c r="S1360" s="183"/>
    </row>
    <row r="1361" spans="9:19" s="3" customFormat="1" ht="12.75">
      <c r="I1361" s="26"/>
      <c r="J1361" s="182"/>
      <c r="K1361" s="182"/>
      <c r="L1361" s="182"/>
      <c r="M1361" s="182"/>
      <c r="N1361" s="182"/>
      <c r="O1361" s="182"/>
      <c r="P1361" s="182"/>
      <c r="Q1361" s="182"/>
      <c r="S1361" s="183"/>
    </row>
    <row r="1362" spans="9:19" s="3" customFormat="1" ht="12.75">
      <c r="I1362" s="26"/>
      <c r="J1362" s="182"/>
      <c r="K1362" s="182"/>
      <c r="L1362" s="182"/>
      <c r="M1362" s="182"/>
      <c r="N1362" s="182"/>
      <c r="O1362" s="182"/>
      <c r="P1362" s="182"/>
      <c r="Q1362" s="182"/>
      <c r="S1362" s="183"/>
    </row>
    <row r="1363" spans="9:19" s="3" customFormat="1" ht="12.75">
      <c r="I1363" s="26"/>
      <c r="J1363" s="182"/>
      <c r="K1363" s="182"/>
      <c r="L1363" s="182"/>
      <c r="M1363" s="182"/>
      <c r="N1363" s="182"/>
      <c r="O1363" s="182"/>
      <c r="P1363" s="182"/>
      <c r="Q1363" s="182"/>
      <c r="S1363" s="183"/>
    </row>
    <row r="1364" spans="9:19" s="3" customFormat="1" ht="12.75">
      <c r="I1364" s="26"/>
      <c r="J1364" s="182"/>
      <c r="K1364" s="182"/>
      <c r="L1364" s="182"/>
      <c r="M1364" s="182"/>
      <c r="N1364" s="182"/>
      <c r="O1364" s="182"/>
      <c r="P1364" s="182"/>
      <c r="Q1364" s="182"/>
      <c r="S1364" s="183"/>
    </row>
    <row r="1365" spans="9:19" s="3" customFormat="1" ht="12.75">
      <c r="I1365" s="26"/>
      <c r="J1365" s="182"/>
      <c r="K1365" s="182"/>
      <c r="L1365" s="182"/>
      <c r="M1365" s="182"/>
      <c r="N1365" s="182"/>
      <c r="O1365" s="182"/>
      <c r="P1365" s="182"/>
      <c r="Q1365" s="182"/>
      <c r="S1365" s="183"/>
    </row>
    <row r="1366" spans="9:19" s="3" customFormat="1" ht="12.75">
      <c r="I1366" s="26"/>
      <c r="J1366" s="182"/>
      <c r="K1366" s="182"/>
      <c r="L1366" s="182"/>
      <c r="M1366" s="182"/>
      <c r="N1366" s="182"/>
      <c r="O1366" s="182"/>
      <c r="P1366" s="182"/>
      <c r="Q1366" s="182"/>
      <c r="S1366" s="183"/>
    </row>
    <row r="1367" spans="9:19" s="3" customFormat="1" ht="12.75">
      <c r="I1367" s="26"/>
      <c r="J1367" s="182"/>
      <c r="K1367" s="182"/>
      <c r="L1367" s="182"/>
      <c r="M1367" s="182"/>
      <c r="N1367" s="182"/>
      <c r="O1367" s="182"/>
      <c r="P1367" s="182"/>
      <c r="Q1367" s="182"/>
      <c r="S1367" s="183"/>
    </row>
    <row r="1368" spans="9:19" s="3" customFormat="1" ht="12.75">
      <c r="I1368" s="26"/>
      <c r="J1368" s="182"/>
      <c r="K1368" s="182"/>
      <c r="L1368" s="182"/>
      <c r="M1368" s="182"/>
      <c r="N1368" s="182"/>
      <c r="O1368" s="182"/>
      <c r="P1368" s="182"/>
      <c r="Q1368" s="182"/>
      <c r="S1368" s="183"/>
    </row>
    <row r="1369" spans="9:19" s="3" customFormat="1" ht="12.75">
      <c r="I1369" s="26"/>
      <c r="J1369" s="182"/>
      <c r="K1369" s="182"/>
      <c r="L1369" s="182"/>
      <c r="M1369" s="182"/>
      <c r="N1369" s="182"/>
      <c r="O1369" s="182"/>
      <c r="P1369" s="182"/>
      <c r="Q1369" s="182"/>
      <c r="S1369" s="183"/>
    </row>
    <row r="1370" spans="9:19" s="3" customFormat="1" ht="12.75">
      <c r="I1370" s="26"/>
      <c r="J1370" s="182"/>
      <c r="K1370" s="182"/>
      <c r="L1370" s="182"/>
      <c r="M1370" s="182"/>
      <c r="N1370" s="182"/>
      <c r="O1370" s="182"/>
      <c r="P1370" s="182"/>
      <c r="Q1370" s="182"/>
      <c r="S1370" s="183"/>
    </row>
    <row r="1371" spans="9:19" s="3" customFormat="1" ht="12.75">
      <c r="I1371" s="26"/>
      <c r="J1371" s="182"/>
      <c r="K1371" s="182"/>
      <c r="L1371" s="182"/>
      <c r="M1371" s="182"/>
      <c r="N1371" s="182"/>
      <c r="O1371" s="182"/>
      <c r="P1371" s="182"/>
      <c r="Q1371" s="182"/>
      <c r="S1371" s="183"/>
    </row>
    <row r="1372" spans="9:19" s="3" customFormat="1" ht="12.75">
      <c r="I1372" s="26"/>
      <c r="J1372" s="182"/>
      <c r="K1372" s="182"/>
      <c r="L1372" s="182"/>
      <c r="M1372" s="182"/>
      <c r="N1372" s="182"/>
      <c r="O1372" s="182"/>
      <c r="P1372" s="182"/>
      <c r="Q1372" s="182"/>
      <c r="S1372" s="183"/>
    </row>
    <row r="1373" spans="9:19" s="3" customFormat="1" ht="12.75">
      <c r="I1373" s="26"/>
      <c r="J1373" s="182"/>
      <c r="K1373" s="182"/>
      <c r="L1373" s="182"/>
      <c r="M1373" s="182"/>
      <c r="N1373" s="182"/>
      <c r="O1373" s="182"/>
      <c r="P1373" s="182"/>
      <c r="Q1373" s="182"/>
      <c r="S1373" s="183"/>
    </row>
    <row r="1374" spans="9:19" s="3" customFormat="1" ht="12.75">
      <c r="I1374" s="26"/>
      <c r="J1374" s="182"/>
      <c r="K1374" s="182"/>
      <c r="L1374" s="182"/>
      <c r="M1374" s="182"/>
      <c r="N1374" s="182"/>
      <c r="O1374" s="182"/>
      <c r="P1374" s="182"/>
      <c r="Q1374" s="182"/>
      <c r="S1374" s="183"/>
    </row>
    <row r="1375" spans="9:19" s="3" customFormat="1" ht="12.75">
      <c r="I1375" s="26"/>
      <c r="J1375" s="182"/>
      <c r="K1375" s="182"/>
      <c r="L1375" s="182"/>
      <c r="M1375" s="182"/>
      <c r="N1375" s="182"/>
      <c r="O1375" s="182"/>
      <c r="P1375" s="182"/>
      <c r="Q1375" s="182"/>
      <c r="S1375" s="183"/>
    </row>
    <row r="1376" spans="9:19" s="3" customFormat="1" ht="12.75">
      <c r="I1376" s="26"/>
      <c r="J1376" s="182"/>
      <c r="K1376" s="182"/>
      <c r="L1376" s="182"/>
      <c r="M1376" s="182"/>
      <c r="N1376" s="182"/>
      <c r="O1376" s="182"/>
      <c r="P1376" s="182"/>
      <c r="Q1376" s="182"/>
      <c r="S1376" s="183"/>
    </row>
    <row r="1377" spans="9:19" s="3" customFormat="1" ht="12.75">
      <c r="I1377" s="26"/>
      <c r="J1377" s="182"/>
      <c r="K1377" s="182"/>
      <c r="L1377" s="182"/>
      <c r="M1377" s="182"/>
      <c r="N1377" s="182"/>
      <c r="O1377" s="182"/>
      <c r="P1377" s="182"/>
      <c r="Q1377" s="182"/>
      <c r="S1377" s="183"/>
    </row>
    <row r="1378" spans="9:19" s="3" customFormat="1" ht="12.75">
      <c r="I1378" s="26"/>
      <c r="J1378" s="182"/>
      <c r="K1378" s="182"/>
      <c r="L1378" s="182"/>
      <c r="M1378" s="182"/>
      <c r="N1378" s="182"/>
      <c r="O1378" s="182"/>
      <c r="P1378" s="182"/>
      <c r="Q1378" s="182"/>
      <c r="S1378" s="183"/>
    </row>
    <row r="1379" spans="9:19" s="3" customFormat="1" ht="12.75">
      <c r="I1379" s="26"/>
      <c r="J1379" s="182"/>
      <c r="K1379" s="182"/>
      <c r="L1379" s="182"/>
      <c r="M1379" s="182"/>
      <c r="N1379" s="182"/>
      <c r="O1379" s="182"/>
      <c r="P1379" s="182"/>
      <c r="Q1379" s="182"/>
      <c r="S1379" s="183"/>
    </row>
    <row r="1380" spans="9:19" s="3" customFormat="1" ht="12.75">
      <c r="I1380" s="26"/>
      <c r="J1380" s="182"/>
      <c r="K1380" s="182"/>
      <c r="L1380" s="182"/>
      <c r="M1380" s="182"/>
      <c r="N1380" s="182"/>
      <c r="O1380" s="182"/>
      <c r="P1380" s="182"/>
      <c r="Q1380" s="182"/>
      <c r="S1380" s="183"/>
    </row>
    <row r="1381" spans="9:19" s="3" customFormat="1" ht="12.75">
      <c r="I1381" s="26"/>
      <c r="J1381" s="182"/>
      <c r="K1381" s="182"/>
      <c r="L1381" s="182"/>
      <c r="M1381" s="182"/>
      <c r="N1381" s="182"/>
      <c r="O1381" s="182"/>
      <c r="P1381" s="182"/>
      <c r="Q1381" s="182"/>
      <c r="S1381" s="183"/>
    </row>
    <row r="1382" spans="9:19" s="3" customFormat="1" ht="12.75">
      <c r="I1382" s="26"/>
      <c r="J1382" s="182"/>
      <c r="K1382" s="182"/>
      <c r="L1382" s="182"/>
      <c r="M1382" s="182"/>
      <c r="N1382" s="182"/>
      <c r="O1382" s="182"/>
      <c r="P1382" s="182"/>
      <c r="Q1382" s="182"/>
      <c r="S1382" s="183"/>
    </row>
    <row r="1383" spans="9:19" s="3" customFormat="1" ht="12.75">
      <c r="I1383" s="26"/>
      <c r="J1383" s="182"/>
      <c r="K1383" s="182"/>
      <c r="L1383" s="182"/>
      <c r="M1383" s="182"/>
      <c r="N1383" s="182"/>
      <c r="O1383" s="182"/>
      <c r="P1383" s="182"/>
      <c r="Q1383" s="182"/>
      <c r="S1383" s="183"/>
    </row>
    <row r="1384" spans="9:19" s="3" customFormat="1" ht="12.75">
      <c r="I1384" s="26"/>
      <c r="J1384" s="182"/>
      <c r="K1384" s="182"/>
      <c r="L1384" s="182"/>
      <c r="M1384" s="182"/>
      <c r="N1384" s="182"/>
      <c r="O1384" s="182"/>
      <c r="P1384" s="182"/>
      <c r="Q1384" s="182"/>
      <c r="S1384" s="183"/>
    </row>
    <row r="1385" spans="9:19" s="3" customFormat="1" ht="12.75">
      <c r="I1385" s="26"/>
      <c r="J1385" s="182"/>
      <c r="K1385" s="182"/>
      <c r="L1385" s="182"/>
      <c r="M1385" s="182"/>
      <c r="N1385" s="182"/>
      <c r="O1385" s="182"/>
      <c r="P1385" s="182"/>
      <c r="Q1385" s="182"/>
      <c r="S1385" s="183"/>
    </row>
    <row r="1386" spans="9:19" s="3" customFormat="1" ht="12.75">
      <c r="I1386" s="26"/>
      <c r="J1386" s="182"/>
      <c r="K1386" s="182"/>
      <c r="L1386" s="182"/>
      <c r="M1386" s="182"/>
      <c r="N1386" s="182"/>
      <c r="O1386" s="182"/>
      <c r="P1386" s="182"/>
      <c r="Q1386" s="182"/>
      <c r="S1386" s="183"/>
    </row>
    <row r="1387" spans="9:19" s="3" customFormat="1" ht="12.75">
      <c r="I1387" s="26"/>
      <c r="J1387" s="182"/>
      <c r="K1387" s="182"/>
      <c r="L1387" s="182"/>
      <c r="M1387" s="182"/>
      <c r="N1387" s="182"/>
      <c r="O1387" s="182"/>
      <c r="P1387" s="182"/>
      <c r="Q1387" s="182"/>
      <c r="S1387" s="183"/>
    </row>
    <row r="1388" spans="9:19" s="3" customFormat="1" ht="12.75">
      <c r="I1388" s="26"/>
      <c r="J1388" s="182"/>
      <c r="K1388" s="182"/>
      <c r="L1388" s="182"/>
      <c r="M1388" s="182"/>
      <c r="N1388" s="182"/>
      <c r="O1388" s="182"/>
      <c r="P1388" s="182"/>
      <c r="Q1388" s="182"/>
      <c r="S1388" s="183"/>
    </row>
    <row r="1389" spans="9:19" s="3" customFormat="1" ht="12.75">
      <c r="I1389" s="26"/>
      <c r="J1389" s="182"/>
      <c r="K1389" s="182"/>
      <c r="L1389" s="182"/>
      <c r="M1389" s="182"/>
      <c r="N1389" s="182"/>
      <c r="O1389" s="182"/>
      <c r="P1389" s="182"/>
      <c r="Q1389" s="182"/>
      <c r="S1389" s="183"/>
    </row>
    <row r="1390" spans="9:19" s="3" customFormat="1" ht="12.75">
      <c r="I1390" s="26"/>
      <c r="J1390" s="182"/>
      <c r="K1390" s="182"/>
      <c r="L1390" s="182"/>
      <c r="M1390" s="182"/>
      <c r="N1390" s="182"/>
      <c r="O1390" s="182"/>
      <c r="P1390" s="182"/>
      <c r="Q1390" s="182"/>
      <c r="S1390" s="183"/>
    </row>
    <row r="1391" spans="9:19" s="3" customFormat="1" ht="12.75">
      <c r="I1391" s="26"/>
      <c r="J1391" s="182"/>
      <c r="K1391" s="182"/>
      <c r="L1391" s="182"/>
      <c r="M1391" s="182"/>
      <c r="N1391" s="182"/>
      <c r="O1391" s="182"/>
      <c r="P1391" s="182"/>
      <c r="Q1391" s="182"/>
      <c r="S1391" s="183"/>
    </row>
    <row r="1392" spans="9:19" s="3" customFormat="1" ht="12.75">
      <c r="I1392" s="26"/>
      <c r="J1392" s="182"/>
      <c r="K1392" s="182"/>
      <c r="L1392" s="182"/>
      <c r="M1392" s="182"/>
      <c r="N1392" s="182"/>
      <c r="O1392" s="182"/>
      <c r="P1392" s="182"/>
      <c r="Q1392" s="182"/>
      <c r="S1392" s="183"/>
    </row>
    <row r="1393" spans="9:19" s="3" customFormat="1" ht="12.75">
      <c r="I1393" s="26"/>
      <c r="J1393" s="182"/>
      <c r="K1393" s="182"/>
      <c r="L1393" s="182"/>
      <c r="M1393" s="182"/>
      <c r="N1393" s="182"/>
      <c r="O1393" s="182"/>
      <c r="P1393" s="182"/>
      <c r="Q1393" s="182"/>
      <c r="S1393" s="183"/>
    </row>
    <row r="1394" spans="9:19" s="3" customFormat="1" ht="12.75">
      <c r="I1394" s="26"/>
      <c r="J1394" s="182"/>
      <c r="K1394" s="182"/>
      <c r="L1394" s="182"/>
      <c r="M1394" s="182"/>
      <c r="N1394" s="182"/>
      <c r="O1394" s="182"/>
      <c r="P1394" s="182"/>
      <c r="Q1394" s="182"/>
      <c r="S1394" s="183"/>
    </row>
    <row r="1395" spans="9:19" s="3" customFormat="1" ht="12.75">
      <c r="I1395" s="26"/>
      <c r="J1395" s="182"/>
      <c r="K1395" s="182"/>
      <c r="L1395" s="182"/>
      <c r="M1395" s="182"/>
      <c r="N1395" s="182"/>
      <c r="O1395" s="182"/>
      <c r="P1395" s="182"/>
      <c r="Q1395" s="182"/>
      <c r="S1395" s="183"/>
    </row>
    <row r="1396" spans="9:19" s="3" customFormat="1" ht="12.75">
      <c r="I1396" s="26"/>
      <c r="J1396" s="182"/>
      <c r="K1396" s="182"/>
      <c r="L1396" s="182"/>
      <c r="M1396" s="182"/>
      <c r="N1396" s="182"/>
      <c r="O1396" s="182"/>
      <c r="P1396" s="182"/>
      <c r="Q1396" s="182"/>
      <c r="S1396" s="183"/>
    </row>
    <row r="1397" spans="9:19" s="3" customFormat="1" ht="12.75">
      <c r="I1397" s="26"/>
      <c r="J1397" s="182"/>
      <c r="K1397" s="182"/>
      <c r="L1397" s="182"/>
      <c r="M1397" s="182"/>
      <c r="N1397" s="182"/>
      <c r="O1397" s="182"/>
      <c r="P1397" s="182"/>
      <c r="Q1397" s="182"/>
      <c r="S1397" s="183"/>
    </row>
    <row r="1398" spans="9:19" s="3" customFormat="1" ht="12.75">
      <c r="I1398" s="26"/>
      <c r="J1398" s="182"/>
      <c r="K1398" s="182"/>
      <c r="L1398" s="182"/>
      <c r="M1398" s="182"/>
      <c r="N1398" s="182"/>
      <c r="O1398" s="182"/>
      <c r="P1398" s="182"/>
      <c r="Q1398" s="182"/>
      <c r="S1398" s="183"/>
    </row>
    <row r="1399" spans="9:19" s="3" customFormat="1" ht="12.75">
      <c r="I1399" s="26"/>
      <c r="J1399" s="182"/>
      <c r="K1399" s="182"/>
      <c r="L1399" s="182"/>
      <c r="M1399" s="182"/>
      <c r="N1399" s="182"/>
      <c r="O1399" s="182"/>
      <c r="P1399" s="182"/>
      <c r="Q1399" s="182"/>
      <c r="S1399" s="183"/>
    </row>
    <row r="1400" spans="9:19" s="3" customFormat="1" ht="12.75">
      <c r="I1400" s="26"/>
      <c r="J1400" s="182"/>
      <c r="K1400" s="182"/>
      <c r="L1400" s="182"/>
      <c r="M1400" s="182"/>
      <c r="N1400" s="182"/>
      <c r="O1400" s="182"/>
      <c r="P1400" s="182"/>
      <c r="Q1400" s="182"/>
      <c r="S1400" s="183"/>
    </row>
    <row r="1401" spans="9:19" s="3" customFormat="1" ht="12.75">
      <c r="I1401" s="26"/>
      <c r="J1401" s="182"/>
      <c r="K1401" s="182"/>
      <c r="L1401" s="182"/>
      <c r="M1401" s="182"/>
      <c r="N1401" s="182"/>
      <c r="O1401" s="182"/>
      <c r="P1401" s="182"/>
      <c r="Q1401" s="182"/>
      <c r="S1401" s="183"/>
    </row>
    <row r="1402" spans="9:19" s="3" customFormat="1" ht="12.75">
      <c r="I1402" s="26"/>
      <c r="J1402" s="182"/>
      <c r="K1402" s="182"/>
      <c r="L1402" s="182"/>
      <c r="M1402" s="182"/>
      <c r="N1402" s="182"/>
      <c r="O1402" s="182"/>
      <c r="P1402" s="182"/>
      <c r="Q1402" s="182"/>
      <c r="S1402" s="183"/>
    </row>
    <row r="1403" spans="9:19" s="3" customFormat="1" ht="12.75">
      <c r="I1403" s="26"/>
      <c r="J1403" s="182"/>
      <c r="K1403" s="182"/>
      <c r="L1403" s="182"/>
      <c r="M1403" s="182"/>
      <c r="N1403" s="182"/>
      <c r="O1403" s="182"/>
      <c r="P1403" s="182"/>
      <c r="Q1403" s="182"/>
      <c r="S1403" s="183"/>
    </row>
    <row r="1404" spans="9:19" s="3" customFormat="1" ht="12.75">
      <c r="I1404" s="26"/>
      <c r="J1404" s="182"/>
      <c r="K1404" s="182"/>
      <c r="L1404" s="182"/>
      <c r="M1404" s="182"/>
      <c r="N1404" s="182"/>
      <c r="O1404" s="182"/>
      <c r="P1404" s="182"/>
      <c r="Q1404" s="182"/>
      <c r="S1404" s="183"/>
    </row>
    <row r="1405" spans="9:19" s="3" customFormat="1" ht="12.75">
      <c r="I1405" s="26"/>
      <c r="J1405" s="182"/>
      <c r="K1405" s="182"/>
      <c r="L1405" s="182"/>
      <c r="M1405" s="182"/>
      <c r="N1405" s="182"/>
      <c r="O1405" s="182"/>
      <c r="P1405" s="182"/>
      <c r="Q1405" s="182"/>
      <c r="S1405" s="183"/>
    </row>
    <row r="1406" spans="9:19" s="3" customFormat="1" ht="12.75">
      <c r="I1406" s="26"/>
      <c r="J1406" s="182"/>
      <c r="K1406" s="182"/>
      <c r="L1406" s="182"/>
      <c r="M1406" s="182"/>
      <c r="N1406" s="182"/>
      <c r="O1406" s="182"/>
      <c r="P1406" s="182"/>
      <c r="Q1406" s="182"/>
      <c r="S1406" s="183"/>
    </row>
    <row r="1407" spans="9:19" s="3" customFormat="1" ht="12.75">
      <c r="I1407" s="26"/>
      <c r="J1407" s="182"/>
      <c r="K1407" s="182"/>
      <c r="L1407" s="182"/>
      <c r="M1407" s="182"/>
      <c r="N1407" s="182"/>
      <c r="O1407" s="182"/>
      <c r="P1407" s="182"/>
      <c r="Q1407" s="182"/>
      <c r="S1407" s="183"/>
    </row>
    <row r="1408" spans="9:19" s="3" customFormat="1" ht="12.75">
      <c r="I1408" s="26"/>
      <c r="J1408" s="182"/>
      <c r="K1408" s="182"/>
      <c r="L1408" s="182"/>
      <c r="M1408" s="182"/>
      <c r="N1408" s="182"/>
      <c r="O1408" s="182"/>
      <c r="P1408" s="182"/>
      <c r="Q1408" s="182"/>
      <c r="S1408" s="183"/>
    </row>
    <row r="1409" spans="9:19" s="3" customFormat="1" ht="12.75">
      <c r="I1409" s="26"/>
      <c r="J1409" s="182"/>
      <c r="K1409" s="182"/>
      <c r="L1409" s="182"/>
      <c r="M1409" s="182"/>
      <c r="N1409" s="182"/>
      <c r="O1409" s="182"/>
      <c r="P1409" s="182"/>
      <c r="Q1409" s="182"/>
      <c r="S1409" s="183"/>
    </row>
    <row r="1410" spans="9:19" s="3" customFormat="1" ht="12.75">
      <c r="I1410" s="26"/>
      <c r="J1410" s="182"/>
      <c r="K1410" s="182"/>
      <c r="L1410" s="182"/>
      <c r="M1410" s="182"/>
      <c r="N1410" s="182"/>
      <c r="O1410" s="182"/>
      <c r="P1410" s="182"/>
      <c r="Q1410" s="182"/>
      <c r="S1410" s="183"/>
    </row>
    <row r="1411" spans="9:19" s="3" customFormat="1" ht="12.75">
      <c r="I1411" s="26"/>
      <c r="J1411" s="182"/>
      <c r="K1411" s="182"/>
      <c r="L1411" s="182"/>
      <c r="M1411" s="182"/>
      <c r="N1411" s="182"/>
      <c r="O1411" s="182"/>
      <c r="P1411" s="182"/>
      <c r="Q1411" s="182"/>
      <c r="S1411" s="183"/>
    </row>
    <row r="1412" spans="9:19" s="3" customFormat="1" ht="12.75">
      <c r="I1412" s="26"/>
      <c r="J1412" s="182"/>
      <c r="K1412" s="182"/>
      <c r="L1412" s="182"/>
      <c r="M1412" s="182"/>
      <c r="N1412" s="182"/>
      <c r="O1412" s="182"/>
      <c r="P1412" s="182"/>
      <c r="Q1412" s="182"/>
      <c r="S1412" s="183"/>
    </row>
    <row r="1413" spans="9:19" s="3" customFormat="1" ht="12.75">
      <c r="I1413" s="26"/>
      <c r="J1413" s="182"/>
      <c r="K1413" s="182"/>
      <c r="L1413" s="182"/>
      <c r="M1413" s="182"/>
      <c r="N1413" s="182"/>
      <c r="O1413" s="182"/>
      <c r="P1413" s="182"/>
      <c r="Q1413" s="182"/>
      <c r="S1413" s="183"/>
    </row>
    <row r="1414" spans="9:19" s="3" customFormat="1" ht="12.75">
      <c r="I1414" s="26"/>
      <c r="J1414" s="182"/>
      <c r="K1414" s="182"/>
      <c r="L1414" s="182"/>
      <c r="M1414" s="182"/>
      <c r="N1414" s="182"/>
      <c r="O1414" s="182"/>
      <c r="P1414" s="182"/>
      <c r="Q1414" s="182"/>
      <c r="S1414" s="183"/>
    </row>
    <row r="1415" spans="9:19" s="3" customFormat="1" ht="12.75">
      <c r="I1415" s="26"/>
      <c r="J1415" s="182"/>
      <c r="K1415" s="182"/>
      <c r="L1415" s="182"/>
      <c r="M1415" s="182"/>
      <c r="N1415" s="182"/>
      <c r="O1415" s="182"/>
      <c r="P1415" s="182"/>
      <c r="Q1415" s="182"/>
      <c r="S1415" s="183"/>
    </row>
    <row r="1416" spans="9:19" s="3" customFormat="1" ht="12.75">
      <c r="I1416" s="26"/>
      <c r="J1416" s="182"/>
      <c r="K1416" s="182"/>
      <c r="L1416" s="182"/>
      <c r="M1416" s="182"/>
      <c r="N1416" s="182"/>
      <c r="O1416" s="182"/>
      <c r="P1416" s="182"/>
      <c r="Q1416" s="182"/>
      <c r="S1416" s="183"/>
    </row>
    <row r="1417" spans="9:19" s="3" customFormat="1" ht="12.75">
      <c r="I1417" s="26"/>
      <c r="J1417" s="182"/>
      <c r="K1417" s="182"/>
      <c r="L1417" s="182"/>
      <c r="M1417" s="182"/>
      <c r="N1417" s="182"/>
      <c r="O1417" s="182"/>
      <c r="P1417" s="182"/>
      <c r="Q1417" s="182"/>
      <c r="S1417" s="183"/>
    </row>
    <row r="1418" spans="9:19" s="3" customFormat="1" ht="12.75">
      <c r="I1418" s="26"/>
      <c r="J1418" s="182"/>
      <c r="K1418" s="182"/>
      <c r="L1418" s="182"/>
      <c r="M1418" s="182"/>
      <c r="N1418" s="182"/>
      <c r="O1418" s="182"/>
      <c r="P1418" s="182"/>
      <c r="Q1418" s="182"/>
      <c r="S1418" s="183"/>
    </row>
    <row r="1419" spans="9:19" s="3" customFormat="1" ht="12.75">
      <c r="I1419" s="26"/>
      <c r="J1419" s="182"/>
      <c r="K1419" s="182"/>
      <c r="L1419" s="182"/>
      <c r="M1419" s="182"/>
      <c r="N1419" s="182"/>
      <c r="O1419" s="182"/>
      <c r="P1419" s="182"/>
      <c r="Q1419" s="182"/>
      <c r="S1419" s="183"/>
    </row>
    <row r="1420" spans="9:19" s="3" customFormat="1" ht="12.75">
      <c r="I1420" s="26"/>
      <c r="J1420" s="182"/>
      <c r="K1420" s="182"/>
      <c r="L1420" s="182"/>
      <c r="M1420" s="182"/>
      <c r="N1420" s="182"/>
      <c r="O1420" s="182"/>
      <c r="P1420" s="182"/>
      <c r="Q1420" s="182"/>
      <c r="S1420" s="183"/>
    </row>
    <row r="1421" spans="9:19" s="3" customFormat="1" ht="12.75">
      <c r="I1421" s="26"/>
      <c r="J1421" s="182"/>
      <c r="K1421" s="182"/>
      <c r="L1421" s="182"/>
      <c r="M1421" s="182"/>
      <c r="N1421" s="182"/>
      <c r="O1421" s="182"/>
      <c r="P1421" s="182"/>
      <c r="Q1421" s="182"/>
      <c r="S1421" s="183"/>
    </row>
    <row r="1422" spans="9:19" s="3" customFormat="1" ht="12.75">
      <c r="I1422" s="26"/>
      <c r="J1422" s="182"/>
      <c r="K1422" s="182"/>
      <c r="L1422" s="182"/>
      <c r="M1422" s="182"/>
      <c r="N1422" s="182"/>
      <c r="O1422" s="182"/>
      <c r="P1422" s="182"/>
      <c r="Q1422" s="182"/>
      <c r="S1422" s="183"/>
    </row>
    <row r="1423" spans="9:19" s="3" customFormat="1" ht="12.75">
      <c r="I1423" s="26"/>
      <c r="J1423" s="182"/>
      <c r="K1423" s="182"/>
      <c r="L1423" s="182"/>
      <c r="M1423" s="182"/>
      <c r="N1423" s="182"/>
      <c r="O1423" s="182"/>
      <c r="P1423" s="182"/>
      <c r="Q1423" s="182"/>
      <c r="S1423" s="183"/>
    </row>
    <row r="1424" spans="9:19" s="3" customFormat="1" ht="12.75">
      <c r="I1424" s="26"/>
      <c r="J1424" s="182"/>
      <c r="K1424" s="182"/>
      <c r="L1424" s="182"/>
      <c r="M1424" s="182"/>
      <c r="N1424" s="182"/>
      <c r="O1424" s="182"/>
      <c r="P1424" s="182"/>
      <c r="Q1424" s="182"/>
      <c r="S1424" s="183"/>
    </row>
    <row r="1425" spans="9:19" s="3" customFormat="1" ht="12.75">
      <c r="I1425" s="26"/>
      <c r="J1425" s="182"/>
      <c r="K1425" s="182"/>
      <c r="L1425" s="182"/>
      <c r="M1425" s="182"/>
      <c r="N1425" s="182"/>
      <c r="O1425" s="182"/>
      <c r="P1425" s="182"/>
      <c r="Q1425" s="182"/>
      <c r="S1425" s="183"/>
    </row>
    <row r="1426" spans="9:19" s="3" customFormat="1" ht="12.75">
      <c r="I1426" s="26"/>
      <c r="J1426" s="182"/>
      <c r="K1426" s="182"/>
      <c r="L1426" s="182"/>
      <c r="M1426" s="182"/>
      <c r="N1426" s="182"/>
      <c r="O1426" s="182"/>
      <c r="P1426" s="182"/>
      <c r="Q1426" s="182"/>
      <c r="S1426" s="183"/>
    </row>
    <row r="1427" spans="9:19" s="3" customFormat="1" ht="12.75">
      <c r="I1427" s="26"/>
      <c r="J1427" s="182"/>
      <c r="K1427" s="182"/>
      <c r="L1427" s="182"/>
      <c r="M1427" s="182"/>
      <c r="N1427" s="182"/>
      <c r="O1427" s="182"/>
      <c r="P1427" s="182"/>
      <c r="Q1427" s="182"/>
      <c r="S1427" s="183"/>
    </row>
    <row r="1428" spans="9:19" s="3" customFormat="1" ht="12.75">
      <c r="I1428" s="26"/>
      <c r="J1428" s="182"/>
      <c r="K1428" s="182"/>
      <c r="L1428" s="182"/>
      <c r="M1428" s="182"/>
      <c r="N1428" s="182"/>
      <c r="O1428" s="182"/>
      <c r="P1428" s="182"/>
      <c r="Q1428" s="182"/>
      <c r="S1428" s="183"/>
    </row>
    <row r="1429" spans="9:19" s="3" customFormat="1" ht="12.75">
      <c r="I1429" s="26"/>
      <c r="J1429" s="182"/>
      <c r="K1429" s="182"/>
      <c r="L1429" s="182"/>
      <c r="M1429" s="182"/>
      <c r="N1429" s="182"/>
      <c r="O1429" s="182"/>
      <c r="P1429" s="182"/>
      <c r="Q1429" s="182"/>
      <c r="S1429" s="183"/>
    </row>
    <row r="1430" spans="9:19" s="3" customFormat="1" ht="12.75">
      <c r="I1430" s="26"/>
      <c r="J1430" s="182"/>
      <c r="K1430" s="182"/>
      <c r="L1430" s="182"/>
      <c r="M1430" s="182"/>
      <c r="N1430" s="182"/>
      <c r="O1430" s="182"/>
      <c r="P1430" s="182"/>
      <c r="Q1430" s="182"/>
      <c r="S1430" s="183"/>
    </row>
    <row r="1431" spans="9:19" s="3" customFormat="1" ht="12.75">
      <c r="I1431" s="26"/>
      <c r="J1431" s="182"/>
      <c r="K1431" s="182"/>
      <c r="L1431" s="182"/>
      <c r="M1431" s="182"/>
      <c r="N1431" s="182"/>
      <c r="O1431" s="182"/>
      <c r="P1431" s="182"/>
      <c r="Q1431" s="182"/>
      <c r="S1431" s="183"/>
    </row>
    <row r="1432" spans="9:19" s="3" customFormat="1" ht="12.75">
      <c r="I1432" s="26"/>
      <c r="J1432" s="182"/>
      <c r="K1432" s="182"/>
      <c r="L1432" s="182"/>
      <c r="M1432" s="182"/>
      <c r="N1432" s="182"/>
      <c r="O1432" s="182"/>
      <c r="P1432" s="182"/>
      <c r="Q1432" s="182"/>
      <c r="S1432" s="183"/>
    </row>
    <row r="1433" spans="9:19" s="3" customFormat="1" ht="12.75">
      <c r="I1433" s="26"/>
      <c r="J1433" s="182"/>
      <c r="K1433" s="182"/>
      <c r="L1433" s="182"/>
      <c r="M1433" s="182"/>
      <c r="N1433" s="182"/>
      <c r="O1433" s="182"/>
      <c r="P1433" s="182"/>
      <c r="Q1433" s="182"/>
      <c r="S1433" s="183"/>
    </row>
    <row r="1434" spans="9:19" s="3" customFormat="1" ht="12.75">
      <c r="I1434" s="26"/>
      <c r="J1434" s="182"/>
      <c r="K1434" s="182"/>
      <c r="L1434" s="182"/>
      <c r="M1434" s="182"/>
      <c r="N1434" s="182"/>
      <c r="O1434" s="182"/>
      <c r="P1434" s="182"/>
      <c r="Q1434" s="182"/>
      <c r="S1434" s="183"/>
    </row>
    <row r="1435" spans="9:19" s="3" customFormat="1" ht="12.75">
      <c r="I1435" s="26"/>
      <c r="J1435" s="182"/>
      <c r="K1435" s="182"/>
      <c r="L1435" s="182"/>
      <c r="M1435" s="182"/>
      <c r="N1435" s="182"/>
      <c r="O1435" s="182"/>
      <c r="P1435" s="182"/>
      <c r="Q1435" s="182"/>
      <c r="S1435" s="183"/>
    </row>
    <row r="1436" spans="9:19" s="3" customFormat="1" ht="12.75">
      <c r="I1436" s="26"/>
      <c r="J1436" s="182"/>
      <c r="K1436" s="182"/>
      <c r="L1436" s="182"/>
      <c r="M1436" s="182"/>
      <c r="N1436" s="182"/>
      <c r="O1436" s="182"/>
      <c r="P1436" s="182"/>
      <c r="Q1436" s="182"/>
      <c r="S1436" s="183"/>
    </row>
    <row r="1437" spans="9:19" s="3" customFormat="1" ht="12.75">
      <c r="I1437" s="26"/>
      <c r="J1437" s="182"/>
      <c r="K1437" s="182"/>
      <c r="L1437" s="182"/>
      <c r="M1437" s="182"/>
      <c r="N1437" s="182"/>
      <c r="O1437" s="182"/>
      <c r="P1437" s="182"/>
      <c r="Q1437" s="182"/>
      <c r="S1437" s="183"/>
    </row>
    <row r="1438" spans="9:19" s="3" customFormat="1" ht="12.75">
      <c r="I1438" s="26"/>
      <c r="J1438" s="182"/>
      <c r="K1438" s="182"/>
      <c r="L1438" s="182"/>
      <c r="M1438" s="182"/>
      <c r="N1438" s="182"/>
      <c r="O1438" s="182"/>
      <c r="P1438" s="182"/>
      <c r="Q1438" s="182"/>
      <c r="S1438" s="183"/>
    </row>
    <row r="1439" spans="9:19" s="3" customFormat="1" ht="12.75">
      <c r="I1439" s="26"/>
      <c r="J1439" s="182"/>
      <c r="K1439" s="182"/>
      <c r="L1439" s="182"/>
      <c r="M1439" s="182"/>
      <c r="N1439" s="182"/>
      <c r="O1439" s="182"/>
      <c r="P1439" s="182"/>
      <c r="Q1439" s="182"/>
      <c r="S1439" s="183"/>
    </row>
    <row r="1440" spans="9:19" s="3" customFormat="1" ht="12.75">
      <c r="I1440" s="26"/>
      <c r="J1440" s="182"/>
      <c r="K1440" s="182"/>
      <c r="L1440" s="182"/>
      <c r="M1440" s="182"/>
      <c r="N1440" s="182"/>
      <c r="O1440" s="182"/>
      <c r="P1440" s="182"/>
      <c r="Q1440" s="182"/>
      <c r="S1440" s="183"/>
    </row>
    <row r="1441" spans="9:19" s="3" customFormat="1" ht="12.75">
      <c r="I1441" s="26"/>
      <c r="J1441" s="182"/>
      <c r="K1441" s="182"/>
      <c r="L1441" s="182"/>
      <c r="M1441" s="182"/>
      <c r="N1441" s="182"/>
      <c r="O1441" s="182"/>
      <c r="P1441" s="182"/>
      <c r="Q1441" s="182"/>
      <c r="S1441" s="183"/>
    </row>
    <row r="1442" spans="9:19" s="3" customFormat="1" ht="12.75">
      <c r="I1442" s="26"/>
      <c r="J1442" s="182"/>
      <c r="K1442" s="182"/>
      <c r="L1442" s="182"/>
      <c r="M1442" s="182"/>
      <c r="N1442" s="182"/>
      <c r="O1442" s="182"/>
      <c r="P1442" s="182"/>
      <c r="Q1442" s="182"/>
      <c r="S1442" s="183"/>
    </row>
    <row r="1443" spans="9:19" s="3" customFormat="1" ht="12.75">
      <c r="I1443" s="26"/>
      <c r="J1443" s="182"/>
      <c r="K1443" s="182"/>
      <c r="L1443" s="182"/>
      <c r="M1443" s="182"/>
      <c r="N1443" s="182"/>
      <c r="O1443" s="182"/>
      <c r="P1443" s="182"/>
      <c r="Q1443" s="182"/>
      <c r="S1443" s="183"/>
    </row>
    <row r="1444" spans="9:19" s="3" customFormat="1" ht="12.75">
      <c r="I1444" s="26"/>
      <c r="J1444" s="182"/>
      <c r="K1444" s="182"/>
      <c r="L1444" s="182"/>
      <c r="M1444" s="182"/>
      <c r="N1444" s="182"/>
      <c r="O1444" s="182"/>
      <c r="P1444" s="182"/>
      <c r="Q1444" s="182"/>
      <c r="S1444" s="183"/>
    </row>
    <row r="1445" spans="9:19" s="3" customFormat="1" ht="12.75">
      <c r="I1445" s="26"/>
      <c r="J1445" s="182"/>
      <c r="K1445" s="182"/>
      <c r="L1445" s="182"/>
      <c r="M1445" s="182"/>
      <c r="N1445" s="182"/>
      <c r="O1445" s="182"/>
      <c r="P1445" s="182"/>
      <c r="Q1445" s="182"/>
      <c r="S1445" s="183"/>
    </row>
    <row r="1446" spans="9:19" s="3" customFormat="1" ht="12.75">
      <c r="I1446" s="26"/>
      <c r="J1446" s="182"/>
      <c r="K1446" s="182"/>
      <c r="L1446" s="182"/>
      <c r="M1446" s="182"/>
      <c r="N1446" s="182"/>
      <c r="O1446" s="182"/>
      <c r="P1446" s="182"/>
      <c r="Q1446" s="182"/>
      <c r="S1446" s="183"/>
    </row>
    <row r="1447" spans="9:19" s="3" customFormat="1" ht="12.75">
      <c r="I1447" s="26"/>
      <c r="J1447" s="182"/>
      <c r="K1447" s="182"/>
      <c r="L1447" s="182"/>
      <c r="M1447" s="182"/>
      <c r="N1447" s="182"/>
      <c r="O1447" s="182"/>
      <c r="P1447" s="182"/>
      <c r="Q1447" s="182"/>
      <c r="S1447" s="183"/>
    </row>
    <row r="1448" spans="9:19" s="3" customFormat="1" ht="12.75">
      <c r="I1448" s="26"/>
      <c r="J1448" s="182"/>
      <c r="K1448" s="182"/>
      <c r="L1448" s="182"/>
      <c r="M1448" s="182"/>
      <c r="N1448" s="182"/>
      <c r="O1448" s="182"/>
      <c r="P1448" s="182"/>
      <c r="Q1448" s="182"/>
      <c r="S1448" s="183"/>
    </row>
    <row r="1449" spans="9:19" s="3" customFormat="1" ht="12.75">
      <c r="I1449" s="26"/>
      <c r="J1449" s="182"/>
      <c r="K1449" s="182"/>
      <c r="L1449" s="182"/>
      <c r="M1449" s="182"/>
      <c r="N1449" s="182"/>
      <c r="O1449" s="182"/>
      <c r="P1449" s="182"/>
      <c r="Q1449" s="182"/>
      <c r="S1449" s="183"/>
    </row>
    <row r="1450" spans="9:19" s="3" customFormat="1" ht="12.75">
      <c r="I1450" s="26"/>
      <c r="J1450" s="182"/>
      <c r="K1450" s="182"/>
      <c r="L1450" s="182"/>
      <c r="M1450" s="182"/>
      <c r="N1450" s="182"/>
      <c r="O1450" s="182"/>
      <c r="P1450" s="182"/>
      <c r="Q1450" s="182"/>
      <c r="S1450" s="183"/>
    </row>
    <row r="1451" spans="9:19" s="3" customFormat="1" ht="12.75">
      <c r="I1451" s="26"/>
      <c r="J1451" s="182"/>
      <c r="K1451" s="182"/>
      <c r="L1451" s="182"/>
      <c r="M1451" s="182"/>
      <c r="N1451" s="182"/>
      <c r="O1451" s="182"/>
      <c r="P1451" s="182"/>
      <c r="Q1451" s="182"/>
      <c r="S1451" s="183"/>
    </row>
    <row r="1452" spans="9:19" s="3" customFormat="1" ht="12.75">
      <c r="I1452" s="26"/>
      <c r="J1452" s="182"/>
      <c r="K1452" s="182"/>
      <c r="L1452" s="182"/>
      <c r="M1452" s="182"/>
      <c r="N1452" s="182"/>
      <c r="O1452" s="182"/>
      <c r="P1452" s="182"/>
      <c r="Q1452" s="182"/>
      <c r="S1452" s="183"/>
    </row>
    <row r="1453" spans="9:19" s="3" customFormat="1" ht="12.75">
      <c r="I1453" s="26"/>
      <c r="J1453" s="182"/>
      <c r="K1453" s="182"/>
      <c r="L1453" s="182"/>
      <c r="M1453" s="182"/>
      <c r="N1453" s="182"/>
      <c r="O1453" s="182"/>
      <c r="P1453" s="182"/>
      <c r="Q1453" s="182"/>
      <c r="S1453" s="183"/>
    </row>
    <row r="1454" spans="9:19" s="3" customFormat="1" ht="12.75">
      <c r="I1454" s="26"/>
      <c r="J1454" s="182"/>
      <c r="K1454" s="182"/>
      <c r="L1454" s="182"/>
      <c r="M1454" s="182"/>
      <c r="N1454" s="182"/>
      <c r="O1454" s="182"/>
      <c r="P1454" s="182"/>
      <c r="Q1454" s="182"/>
      <c r="S1454" s="183"/>
    </row>
    <row r="1455" spans="9:19" s="3" customFormat="1" ht="12.75">
      <c r="I1455" s="26"/>
      <c r="J1455" s="182"/>
      <c r="K1455" s="182"/>
      <c r="L1455" s="182"/>
      <c r="M1455" s="182"/>
      <c r="N1455" s="182"/>
      <c r="O1455" s="182"/>
      <c r="P1455" s="182"/>
      <c r="Q1455" s="182"/>
      <c r="S1455" s="183"/>
    </row>
    <row r="1456" spans="9:19" s="3" customFormat="1" ht="12.75">
      <c r="I1456" s="26"/>
      <c r="J1456" s="182"/>
      <c r="K1456" s="182"/>
      <c r="L1456" s="182"/>
      <c r="M1456" s="182"/>
      <c r="N1456" s="182"/>
      <c r="O1456" s="182"/>
      <c r="P1456" s="182"/>
      <c r="Q1456" s="182"/>
      <c r="S1456" s="183"/>
    </row>
    <row r="1457" spans="9:19" s="3" customFormat="1" ht="12.75">
      <c r="I1457" s="26"/>
      <c r="J1457" s="182"/>
      <c r="K1457" s="182"/>
      <c r="L1457" s="182"/>
      <c r="M1457" s="182"/>
      <c r="N1457" s="182"/>
      <c r="O1457" s="182"/>
      <c r="P1457" s="182"/>
      <c r="Q1457" s="182"/>
      <c r="S1457" s="183"/>
    </row>
    <row r="1458" spans="9:19" s="3" customFormat="1" ht="12.75">
      <c r="I1458" s="26"/>
      <c r="J1458" s="182"/>
      <c r="K1458" s="182"/>
      <c r="L1458" s="182"/>
      <c r="M1458" s="182"/>
      <c r="N1458" s="182"/>
      <c r="O1458" s="182"/>
      <c r="P1458" s="182"/>
      <c r="Q1458" s="182"/>
      <c r="S1458" s="183"/>
    </row>
    <row r="1459" spans="9:19" s="3" customFormat="1" ht="12.75">
      <c r="I1459" s="26"/>
      <c r="J1459" s="182"/>
      <c r="K1459" s="182"/>
      <c r="L1459" s="182"/>
      <c r="M1459" s="182"/>
      <c r="N1459" s="182"/>
      <c r="O1459" s="182"/>
      <c r="P1459" s="182"/>
      <c r="Q1459" s="182"/>
      <c r="S1459" s="183"/>
    </row>
    <row r="1460" spans="9:19" s="3" customFormat="1" ht="12.75">
      <c r="I1460" s="26"/>
      <c r="J1460" s="182"/>
      <c r="K1460" s="182"/>
      <c r="L1460" s="182"/>
      <c r="M1460" s="182"/>
      <c r="N1460" s="182"/>
      <c r="O1460" s="182"/>
      <c r="P1460" s="182"/>
      <c r="Q1460" s="182"/>
      <c r="S1460" s="183"/>
    </row>
    <row r="1461" spans="9:19" s="3" customFormat="1" ht="12.75">
      <c r="I1461" s="26"/>
      <c r="J1461" s="182"/>
      <c r="K1461" s="182"/>
      <c r="L1461" s="182"/>
      <c r="M1461" s="182"/>
      <c r="N1461" s="182"/>
      <c r="O1461" s="182"/>
      <c r="P1461" s="182"/>
      <c r="Q1461" s="182"/>
      <c r="S1461" s="183"/>
    </row>
    <row r="1462" spans="9:19" s="3" customFormat="1" ht="12.75">
      <c r="I1462" s="26"/>
      <c r="J1462" s="182"/>
      <c r="K1462" s="182"/>
      <c r="L1462" s="182"/>
      <c r="M1462" s="182"/>
      <c r="N1462" s="182"/>
      <c r="O1462" s="182"/>
      <c r="P1462" s="182"/>
      <c r="Q1462" s="182"/>
      <c r="S1462" s="183"/>
    </row>
    <row r="1463" spans="9:19" s="3" customFormat="1" ht="12.75">
      <c r="I1463" s="26"/>
      <c r="J1463" s="182"/>
      <c r="K1463" s="182"/>
      <c r="L1463" s="182"/>
      <c r="M1463" s="182"/>
      <c r="N1463" s="182"/>
      <c r="O1463" s="182"/>
      <c r="P1463" s="182"/>
      <c r="Q1463" s="182"/>
      <c r="S1463" s="183"/>
    </row>
    <row r="1464" spans="9:19" s="3" customFormat="1" ht="12.75">
      <c r="I1464" s="26"/>
      <c r="J1464" s="182"/>
      <c r="K1464" s="182"/>
      <c r="L1464" s="182"/>
      <c r="M1464" s="182"/>
      <c r="N1464" s="182"/>
      <c r="O1464" s="182"/>
      <c r="P1464" s="182"/>
      <c r="Q1464" s="182"/>
      <c r="S1464" s="183"/>
    </row>
    <row r="1465" spans="9:19" s="3" customFormat="1" ht="12.75">
      <c r="I1465" s="26"/>
      <c r="J1465" s="182"/>
      <c r="K1465" s="182"/>
      <c r="L1465" s="182"/>
      <c r="M1465" s="182"/>
      <c r="N1465" s="182"/>
      <c r="O1465" s="182"/>
      <c r="P1465" s="182"/>
      <c r="Q1465" s="182"/>
      <c r="S1465" s="183"/>
    </row>
    <row r="1466" spans="9:19" s="3" customFormat="1" ht="12.75">
      <c r="I1466" s="26"/>
      <c r="J1466" s="182"/>
      <c r="K1466" s="182"/>
      <c r="L1466" s="182"/>
      <c r="M1466" s="182"/>
      <c r="N1466" s="182"/>
      <c r="O1466" s="182"/>
      <c r="P1466" s="182"/>
      <c r="Q1466" s="182"/>
      <c r="S1466" s="183"/>
    </row>
    <row r="1467" spans="9:19" s="3" customFormat="1" ht="12.75">
      <c r="I1467" s="26"/>
      <c r="J1467" s="182"/>
      <c r="K1467" s="182"/>
      <c r="L1467" s="182"/>
      <c r="M1467" s="182"/>
      <c r="N1467" s="182"/>
      <c r="O1467" s="182"/>
      <c r="P1467" s="182"/>
      <c r="Q1467" s="182"/>
      <c r="S1467" s="183"/>
    </row>
    <row r="1468" spans="9:19" s="3" customFormat="1" ht="12.75">
      <c r="I1468" s="26"/>
      <c r="J1468" s="182"/>
      <c r="K1468" s="182"/>
      <c r="L1468" s="182"/>
      <c r="M1468" s="182"/>
      <c r="N1468" s="182"/>
      <c r="O1468" s="182"/>
      <c r="P1468" s="182"/>
      <c r="Q1468" s="182"/>
      <c r="S1468" s="183"/>
    </row>
    <row r="1469" spans="9:19" s="3" customFormat="1" ht="12.75">
      <c r="I1469" s="26"/>
      <c r="J1469" s="182"/>
      <c r="K1469" s="182"/>
      <c r="L1469" s="182"/>
      <c r="M1469" s="182"/>
      <c r="N1469" s="182"/>
      <c r="O1469" s="182"/>
      <c r="P1469" s="182"/>
      <c r="Q1469" s="182"/>
      <c r="S1469" s="183"/>
    </row>
    <row r="1470" spans="9:19" s="3" customFormat="1" ht="12.75">
      <c r="I1470" s="26"/>
      <c r="J1470" s="182"/>
      <c r="K1470" s="182"/>
      <c r="L1470" s="182"/>
      <c r="M1470" s="182"/>
      <c r="N1470" s="182"/>
      <c r="O1470" s="182"/>
      <c r="P1470" s="182"/>
      <c r="Q1470" s="182"/>
      <c r="S1470" s="183"/>
    </row>
    <row r="1471" spans="9:19" s="3" customFormat="1" ht="12.75">
      <c r="I1471" s="26"/>
      <c r="J1471" s="182"/>
      <c r="K1471" s="182"/>
      <c r="L1471" s="182"/>
      <c r="M1471" s="182"/>
      <c r="N1471" s="182"/>
      <c r="O1471" s="182"/>
      <c r="P1471" s="182"/>
      <c r="Q1471" s="182"/>
      <c r="S1471" s="183"/>
    </row>
    <row r="1472" spans="9:19" s="3" customFormat="1" ht="12.75">
      <c r="I1472" s="26"/>
      <c r="J1472" s="182"/>
      <c r="K1472" s="182"/>
      <c r="L1472" s="182"/>
      <c r="M1472" s="182"/>
      <c r="N1472" s="182"/>
      <c r="O1472" s="182"/>
      <c r="P1472" s="182"/>
      <c r="Q1472" s="182"/>
      <c r="S1472" s="183"/>
    </row>
    <row r="1473" spans="9:19" s="3" customFormat="1" ht="12.75">
      <c r="I1473" s="26"/>
      <c r="J1473" s="182"/>
      <c r="K1473" s="182"/>
      <c r="L1473" s="182"/>
      <c r="M1473" s="182"/>
      <c r="N1473" s="182"/>
      <c r="O1473" s="182"/>
      <c r="P1473" s="182"/>
      <c r="Q1473" s="182"/>
      <c r="S1473" s="183"/>
    </row>
    <row r="1474" spans="9:19" s="3" customFormat="1" ht="12.75">
      <c r="I1474" s="26"/>
      <c r="J1474" s="182"/>
      <c r="K1474" s="182"/>
      <c r="L1474" s="182"/>
      <c r="M1474" s="182"/>
      <c r="N1474" s="182"/>
      <c r="O1474" s="182"/>
      <c r="P1474" s="182"/>
      <c r="Q1474" s="182"/>
      <c r="S1474" s="183"/>
    </row>
    <row r="1475" spans="9:19" s="3" customFormat="1" ht="12.75">
      <c r="I1475" s="26"/>
      <c r="J1475" s="182"/>
      <c r="K1475" s="182"/>
      <c r="L1475" s="182"/>
      <c r="M1475" s="182"/>
      <c r="N1475" s="182"/>
      <c r="O1475" s="182"/>
      <c r="P1475" s="182"/>
      <c r="Q1475" s="182"/>
      <c r="S1475" s="183"/>
    </row>
    <row r="1476" spans="9:19" s="3" customFormat="1" ht="12.75">
      <c r="I1476" s="26"/>
      <c r="J1476" s="182"/>
      <c r="K1476" s="182"/>
      <c r="L1476" s="182"/>
      <c r="M1476" s="182"/>
      <c r="N1476" s="182"/>
      <c r="O1476" s="182"/>
      <c r="P1476" s="182"/>
      <c r="Q1476" s="182"/>
      <c r="S1476" s="183"/>
    </row>
    <row r="1477" spans="9:19" s="3" customFormat="1" ht="12.75">
      <c r="I1477" s="26"/>
      <c r="J1477" s="182"/>
      <c r="K1477" s="182"/>
      <c r="L1477" s="182"/>
      <c r="M1477" s="182"/>
      <c r="N1477" s="182"/>
      <c r="O1477" s="182"/>
      <c r="P1477" s="182"/>
      <c r="Q1477" s="182"/>
      <c r="S1477" s="183"/>
    </row>
    <row r="1478" spans="9:19" s="3" customFormat="1" ht="12.75">
      <c r="I1478" s="26"/>
      <c r="J1478" s="182"/>
      <c r="K1478" s="182"/>
      <c r="L1478" s="182"/>
      <c r="M1478" s="182"/>
      <c r="N1478" s="182"/>
      <c r="O1478" s="182"/>
      <c r="P1478" s="182"/>
      <c r="Q1478" s="182"/>
      <c r="S1478" s="183"/>
    </row>
    <row r="1479" spans="9:19" s="3" customFormat="1" ht="12.75">
      <c r="I1479" s="26"/>
      <c r="J1479" s="182"/>
      <c r="K1479" s="182"/>
      <c r="L1479" s="182"/>
      <c r="M1479" s="182"/>
      <c r="N1479" s="182"/>
      <c r="O1479" s="182"/>
      <c r="P1479" s="182"/>
      <c r="Q1479" s="182"/>
      <c r="S1479" s="183"/>
    </row>
    <row r="1480" spans="9:19" s="3" customFormat="1" ht="12.75">
      <c r="I1480" s="26"/>
      <c r="J1480" s="182"/>
      <c r="K1480" s="182"/>
      <c r="L1480" s="182"/>
      <c r="M1480" s="182"/>
      <c r="N1480" s="182"/>
      <c r="O1480" s="182"/>
      <c r="P1480" s="182"/>
      <c r="Q1480" s="182"/>
      <c r="S1480" s="183"/>
    </row>
    <row r="1481" spans="9:19" s="3" customFormat="1" ht="12.75">
      <c r="I1481" s="26"/>
      <c r="J1481" s="182"/>
      <c r="K1481" s="182"/>
      <c r="L1481" s="182"/>
      <c r="M1481" s="182"/>
      <c r="N1481" s="182"/>
      <c r="O1481" s="182"/>
      <c r="P1481" s="182"/>
      <c r="Q1481" s="182"/>
      <c r="S1481" s="183"/>
    </row>
    <row r="1482" spans="9:19" s="3" customFormat="1" ht="12.75">
      <c r="I1482" s="26"/>
      <c r="J1482" s="182"/>
      <c r="K1482" s="182"/>
      <c r="L1482" s="182"/>
      <c r="M1482" s="182"/>
      <c r="N1482" s="182"/>
      <c r="O1482" s="182"/>
      <c r="P1482" s="182"/>
      <c r="Q1482" s="182"/>
      <c r="S1482" s="183"/>
    </row>
    <row r="1483" spans="9:19" s="3" customFormat="1" ht="12.75">
      <c r="I1483" s="26"/>
      <c r="J1483" s="182"/>
      <c r="K1483" s="182"/>
      <c r="L1483" s="182"/>
      <c r="M1483" s="182"/>
      <c r="N1483" s="182"/>
      <c r="O1483" s="182"/>
      <c r="P1483" s="182"/>
      <c r="Q1483" s="182"/>
      <c r="S1483" s="183"/>
    </row>
    <row r="1484" spans="9:19" s="3" customFormat="1" ht="12.75">
      <c r="I1484" s="26"/>
      <c r="J1484" s="182"/>
      <c r="K1484" s="182"/>
      <c r="L1484" s="182"/>
      <c r="M1484" s="182"/>
      <c r="N1484" s="182"/>
      <c r="O1484" s="182"/>
      <c r="P1484" s="182"/>
      <c r="Q1484" s="182"/>
      <c r="S1484" s="183"/>
    </row>
    <row r="1485" spans="9:19" s="3" customFormat="1" ht="12.75">
      <c r="I1485" s="26"/>
      <c r="J1485" s="182"/>
      <c r="K1485" s="182"/>
      <c r="L1485" s="182"/>
      <c r="M1485" s="182"/>
      <c r="N1485" s="182"/>
      <c r="O1485" s="182"/>
      <c r="P1485" s="182"/>
      <c r="Q1485" s="182"/>
      <c r="S1485" s="183"/>
    </row>
    <row r="1486" spans="9:19" s="3" customFormat="1" ht="12.75">
      <c r="I1486" s="26"/>
      <c r="J1486" s="182"/>
      <c r="K1486" s="182"/>
      <c r="L1486" s="182"/>
      <c r="M1486" s="182"/>
      <c r="N1486" s="182"/>
      <c r="O1486" s="182"/>
      <c r="P1486" s="182"/>
      <c r="Q1486" s="182"/>
      <c r="S1486" s="183"/>
    </row>
    <row r="1487" spans="9:19" s="3" customFormat="1" ht="12.75">
      <c r="I1487" s="26"/>
      <c r="J1487" s="182"/>
      <c r="K1487" s="182"/>
      <c r="L1487" s="182"/>
      <c r="M1487" s="182"/>
      <c r="N1487" s="182"/>
      <c r="O1487" s="182"/>
      <c r="P1487" s="182"/>
      <c r="Q1487" s="182"/>
      <c r="S1487" s="183"/>
    </row>
    <row r="1488" spans="9:19" s="3" customFormat="1" ht="12.75">
      <c r="I1488" s="26"/>
      <c r="J1488" s="182"/>
      <c r="K1488" s="182"/>
      <c r="L1488" s="182"/>
      <c r="M1488" s="182"/>
      <c r="N1488" s="182"/>
      <c r="O1488" s="182"/>
      <c r="P1488" s="182"/>
      <c r="Q1488" s="182"/>
      <c r="S1488" s="183"/>
    </row>
    <row r="1489" spans="9:19" s="3" customFormat="1" ht="12.75">
      <c r="I1489" s="26"/>
      <c r="J1489" s="182"/>
      <c r="K1489" s="182"/>
      <c r="L1489" s="182"/>
      <c r="M1489" s="182"/>
      <c r="N1489" s="182"/>
      <c r="O1489" s="182"/>
      <c r="P1489" s="182"/>
      <c r="Q1489" s="182"/>
      <c r="S1489" s="183"/>
    </row>
    <row r="1490" spans="9:19" s="3" customFormat="1" ht="12.75">
      <c r="I1490" s="26"/>
      <c r="J1490" s="182"/>
      <c r="K1490" s="182"/>
      <c r="L1490" s="182"/>
      <c r="M1490" s="182"/>
      <c r="N1490" s="182"/>
      <c r="O1490" s="182"/>
      <c r="P1490" s="182"/>
      <c r="Q1490" s="182"/>
      <c r="S1490" s="183"/>
    </row>
    <row r="1491" spans="9:19" s="3" customFormat="1" ht="12.75">
      <c r="I1491" s="26"/>
      <c r="J1491" s="182"/>
      <c r="K1491" s="182"/>
      <c r="L1491" s="182"/>
      <c r="M1491" s="182"/>
      <c r="N1491" s="182"/>
      <c r="O1491" s="182"/>
      <c r="P1491" s="182"/>
      <c r="Q1491" s="182"/>
      <c r="S1491" s="183"/>
    </row>
    <row r="1492" spans="9:19" s="3" customFormat="1" ht="12.75">
      <c r="I1492" s="26"/>
      <c r="J1492" s="182"/>
      <c r="K1492" s="182"/>
      <c r="L1492" s="182"/>
      <c r="M1492" s="182"/>
      <c r="N1492" s="182"/>
      <c r="O1492" s="182"/>
      <c r="P1492" s="182"/>
      <c r="Q1492" s="182"/>
      <c r="S1492" s="183"/>
    </row>
    <row r="1493" spans="9:19" s="3" customFormat="1" ht="12.75">
      <c r="I1493" s="26"/>
      <c r="J1493" s="182"/>
      <c r="K1493" s="182"/>
      <c r="L1493" s="182"/>
      <c r="M1493" s="182"/>
      <c r="N1493" s="182"/>
      <c r="O1493" s="182"/>
      <c r="P1493" s="182"/>
      <c r="Q1493" s="182"/>
      <c r="S1493" s="183"/>
    </row>
    <row r="1494" spans="9:19" s="3" customFormat="1" ht="12.75">
      <c r="I1494" s="26"/>
      <c r="J1494" s="182"/>
      <c r="K1494" s="182"/>
      <c r="L1494" s="182"/>
      <c r="M1494" s="182"/>
      <c r="N1494" s="182"/>
      <c r="O1494" s="182"/>
      <c r="P1494" s="182"/>
      <c r="Q1494" s="182"/>
      <c r="S1494" s="183"/>
    </row>
    <row r="1495" spans="9:19" s="3" customFormat="1" ht="12.75">
      <c r="I1495" s="26"/>
      <c r="J1495" s="182"/>
      <c r="K1495" s="182"/>
      <c r="L1495" s="182"/>
      <c r="M1495" s="182"/>
      <c r="N1495" s="182"/>
      <c r="O1495" s="182"/>
      <c r="P1495" s="182"/>
      <c r="Q1495" s="182"/>
      <c r="S1495" s="183"/>
    </row>
    <row r="1496" spans="9:19" s="3" customFormat="1" ht="12.75">
      <c r="I1496" s="26"/>
      <c r="J1496" s="182"/>
      <c r="K1496" s="182"/>
      <c r="L1496" s="182"/>
      <c r="M1496" s="182"/>
      <c r="N1496" s="182"/>
      <c r="O1496" s="182"/>
      <c r="P1496" s="182"/>
      <c r="Q1496" s="182"/>
      <c r="S1496" s="183"/>
    </row>
    <row r="1497" spans="9:19" s="3" customFormat="1" ht="12.75">
      <c r="I1497" s="26"/>
      <c r="J1497" s="182"/>
      <c r="K1497" s="182"/>
      <c r="L1497" s="182"/>
      <c r="M1497" s="182"/>
      <c r="N1497" s="182"/>
      <c r="O1497" s="182"/>
      <c r="P1497" s="182"/>
      <c r="Q1497" s="182"/>
      <c r="S1497" s="183"/>
    </row>
    <row r="1498" spans="9:19" s="3" customFormat="1" ht="12.75">
      <c r="I1498" s="26"/>
      <c r="J1498" s="182"/>
      <c r="K1498" s="182"/>
      <c r="L1498" s="182"/>
      <c r="M1498" s="182"/>
      <c r="N1498" s="182"/>
      <c r="O1498" s="182"/>
      <c r="P1498" s="182"/>
      <c r="Q1498" s="182"/>
      <c r="S1498" s="183"/>
    </row>
    <row r="1499" spans="9:19" s="3" customFormat="1" ht="12.75">
      <c r="I1499" s="26"/>
      <c r="J1499" s="182"/>
      <c r="K1499" s="182"/>
      <c r="L1499" s="182"/>
      <c r="M1499" s="182"/>
      <c r="N1499" s="182"/>
      <c r="O1499" s="182"/>
      <c r="P1499" s="182"/>
      <c r="Q1499" s="182"/>
      <c r="S1499" s="183"/>
    </row>
    <row r="1500" spans="9:19" s="3" customFormat="1" ht="12.75">
      <c r="I1500" s="26"/>
      <c r="J1500" s="182"/>
      <c r="K1500" s="182"/>
      <c r="L1500" s="182"/>
      <c r="M1500" s="182"/>
      <c r="N1500" s="182"/>
      <c r="O1500" s="182"/>
      <c r="P1500" s="182"/>
      <c r="Q1500" s="182"/>
      <c r="S1500" s="183"/>
    </row>
    <row r="1501" spans="9:19" s="3" customFormat="1" ht="12.75">
      <c r="I1501" s="26"/>
      <c r="J1501" s="182"/>
      <c r="K1501" s="182"/>
      <c r="L1501" s="182"/>
      <c r="M1501" s="182"/>
      <c r="N1501" s="182"/>
      <c r="O1501" s="182"/>
      <c r="P1501" s="182"/>
      <c r="Q1501" s="182"/>
      <c r="S1501" s="183"/>
    </row>
    <row r="1502" spans="9:19" s="3" customFormat="1" ht="12.75">
      <c r="I1502" s="26"/>
      <c r="J1502" s="182"/>
      <c r="K1502" s="182"/>
      <c r="L1502" s="182"/>
      <c r="M1502" s="182"/>
      <c r="N1502" s="182"/>
      <c r="O1502" s="182"/>
      <c r="P1502" s="182"/>
      <c r="Q1502" s="182"/>
      <c r="S1502" s="183"/>
    </row>
    <row r="1503" spans="9:19" s="3" customFormat="1" ht="12.75">
      <c r="I1503" s="26"/>
      <c r="J1503" s="182"/>
      <c r="K1503" s="182"/>
      <c r="L1503" s="182"/>
      <c r="M1503" s="182"/>
      <c r="N1503" s="182"/>
      <c r="O1503" s="182"/>
      <c r="P1503" s="182"/>
      <c r="Q1503" s="182"/>
      <c r="S1503" s="183"/>
    </row>
    <row r="1504" spans="9:19" s="3" customFormat="1" ht="12.75">
      <c r="I1504" s="26"/>
      <c r="J1504" s="182"/>
      <c r="K1504" s="182"/>
      <c r="L1504" s="182"/>
      <c r="M1504" s="182"/>
      <c r="N1504" s="182"/>
      <c r="O1504" s="182"/>
      <c r="P1504" s="182"/>
      <c r="Q1504" s="182"/>
      <c r="S1504" s="183"/>
    </row>
    <row r="1505" spans="9:19" s="3" customFormat="1" ht="12.75">
      <c r="I1505" s="26"/>
      <c r="J1505" s="182"/>
      <c r="K1505" s="182"/>
      <c r="L1505" s="182"/>
      <c r="M1505" s="182"/>
      <c r="N1505" s="182"/>
      <c r="O1505" s="182"/>
      <c r="P1505" s="182"/>
      <c r="Q1505" s="182"/>
      <c r="S1505" s="183"/>
    </row>
    <row r="1506" spans="9:19" s="3" customFormat="1" ht="12.75">
      <c r="I1506" s="26"/>
      <c r="J1506" s="182"/>
      <c r="K1506" s="182"/>
      <c r="L1506" s="182"/>
      <c r="M1506" s="182"/>
      <c r="N1506" s="182"/>
      <c r="O1506" s="182"/>
      <c r="P1506" s="182"/>
      <c r="Q1506" s="182"/>
      <c r="S1506" s="183"/>
    </row>
    <row r="1507" spans="9:19" s="3" customFormat="1" ht="12.75">
      <c r="I1507" s="26"/>
      <c r="J1507" s="182"/>
      <c r="K1507" s="182"/>
      <c r="L1507" s="182"/>
      <c r="M1507" s="182"/>
      <c r="N1507" s="182"/>
      <c r="O1507" s="182"/>
      <c r="P1507" s="182"/>
      <c r="Q1507" s="182"/>
      <c r="S1507" s="183"/>
    </row>
    <row r="1508" spans="9:19" s="3" customFormat="1" ht="12.75">
      <c r="I1508" s="26"/>
      <c r="J1508" s="182"/>
      <c r="K1508" s="182"/>
      <c r="L1508" s="182"/>
      <c r="M1508" s="182"/>
      <c r="N1508" s="182"/>
      <c r="O1508" s="182"/>
      <c r="P1508" s="182"/>
      <c r="Q1508" s="182"/>
      <c r="S1508" s="183"/>
    </row>
    <row r="1509" spans="9:19" s="3" customFormat="1" ht="12.75">
      <c r="I1509" s="26"/>
      <c r="J1509" s="182"/>
      <c r="K1509" s="182"/>
      <c r="L1509" s="182"/>
      <c r="M1509" s="182"/>
      <c r="N1509" s="182"/>
      <c r="O1509" s="182"/>
      <c r="P1509" s="182"/>
      <c r="Q1509" s="182"/>
      <c r="S1509" s="183"/>
    </row>
    <row r="1510" spans="9:19" s="3" customFormat="1" ht="12.75">
      <c r="I1510" s="26"/>
      <c r="J1510" s="182"/>
      <c r="K1510" s="182"/>
      <c r="L1510" s="182"/>
      <c r="M1510" s="182"/>
      <c r="N1510" s="182"/>
      <c r="O1510" s="182"/>
      <c r="P1510" s="182"/>
      <c r="Q1510" s="182"/>
      <c r="S1510" s="183"/>
    </row>
    <row r="1511" spans="9:19" s="3" customFormat="1" ht="12.75">
      <c r="I1511" s="26"/>
      <c r="J1511" s="182"/>
      <c r="K1511" s="182"/>
      <c r="L1511" s="182"/>
      <c r="M1511" s="182"/>
      <c r="N1511" s="182"/>
      <c r="O1511" s="182"/>
      <c r="P1511" s="182"/>
      <c r="Q1511" s="182"/>
      <c r="S1511" s="183"/>
    </row>
    <row r="1512" spans="9:19" s="3" customFormat="1" ht="12.75">
      <c r="I1512" s="26"/>
      <c r="J1512" s="182"/>
      <c r="K1512" s="182"/>
      <c r="L1512" s="182"/>
      <c r="M1512" s="182"/>
      <c r="N1512" s="182"/>
      <c r="O1512" s="182"/>
      <c r="P1512" s="182"/>
      <c r="Q1512" s="182"/>
      <c r="S1512" s="183"/>
    </row>
    <row r="1513" spans="9:19" s="3" customFormat="1" ht="12.75">
      <c r="I1513" s="26"/>
      <c r="J1513" s="182"/>
      <c r="K1513" s="182"/>
      <c r="L1513" s="182"/>
      <c r="M1513" s="182"/>
      <c r="N1513" s="182"/>
      <c r="O1513" s="182"/>
      <c r="P1513" s="182"/>
      <c r="Q1513" s="182"/>
      <c r="S1513" s="183"/>
    </row>
    <row r="1514" spans="9:19" s="3" customFormat="1" ht="12.75">
      <c r="I1514" s="26"/>
      <c r="J1514" s="182"/>
      <c r="K1514" s="182"/>
      <c r="L1514" s="182"/>
      <c r="M1514" s="182"/>
      <c r="N1514" s="182"/>
      <c r="O1514" s="182"/>
      <c r="P1514" s="182"/>
      <c r="Q1514" s="182"/>
      <c r="S1514" s="183"/>
    </row>
    <row r="1515" spans="9:19" s="3" customFormat="1" ht="12.75">
      <c r="I1515" s="26"/>
      <c r="J1515" s="182"/>
      <c r="K1515" s="182"/>
      <c r="L1515" s="182"/>
      <c r="M1515" s="182"/>
      <c r="N1515" s="182"/>
      <c r="O1515" s="182"/>
      <c r="P1515" s="182"/>
      <c r="Q1515" s="182"/>
      <c r="S1515" s="183"/>
    </row>
    <row r="1516" spans="9:19" s="3" customFormat="1" ht="12.75">
      <c r="I1516" s="26"/>
      <c r="J1516" s="182"/>
      <c r="K1516" s="182"/>
      <c r="L1516" s="182"/>
      <c r="M1516" s="182"/>
      <c r="N1516" s="182"/>
      <c r="O1516" s="182"/>
      <c r="P1516" s="182"/>
      <c r="Q1516" s="182"/>
      <c r="S1516" s="183"/>
    </row>
    <row r="1517" spans="9:19" s="3" customFormat="1" ht="12.75">
      <c r="I1517" s="26"/>
      <c r="J1517" s="182"/>
      <c r="K1517" s="182"/>
      <c r="L1517" s="182"/>
      <c r="M1517" s="182"/>
      <c r="N1517" s="182"/>
      <c r="O1517" s="182"/>
      <c r="P1517" s="182"/>
      <c r="Q1517" s="182"/>
      <c r="S1517" s="183"/>
    </row>
    <row r="1518" spans="9:19" s="3" customFormat="1" ht="12.75">
      <c r="I1518" s="26"/>
      <c r="J1518" s="182"/>
      <c r="K1518" s="182"/>
      <c r="L1518" s="182"/>
      <c r="M1518" s="182"/>
      <c r="N1518" s="182"/>
      <c r="O1518" s="182"/>
      <c r="P1518" s="182"/>
      <c r="Q1518" s="182"/>
      <c r="S1518" s="183"/>
    </row>
    <row r="1519" spans="9:19" s="3" customFormat="1" ht="12.75">
      <c r="I1519" s="26"/>
      <c r="J1519" s="182"/>
      <c r="K1519" s="182"/>
      <c r="L1519" s="182"/>
      <c r="M1519" s="182"/>
      <c r="N1519" s="182"/>
      <c r="O1519" s="182"/>
      <c r="P1519" s="182"/>
      <c r="Q1519" s="182"/>
      <c r="S1519" s="183"/>
    </row>
    <row r="1520" spans="9:19" s="3" customFormat="1" ht="12.75">
      <c r="I1520" s="26"/>
      <c r="J1520" s="182"/>
      <c r="K1520" s="182"/>
      <c r="L1520" s="182"/>
      <c r="M1520" s="182"/>
      <c r="N1520" s="182"/>
      <c r="O1520" s="182"/>
      <c r="P1520" s="182"/>
      <c r="Q1520" s="182"/>
      <c r="S1520" s="183"/>
    </row>
    <row r="1521" spans="9:19" s="3" customFormat="1" ht="12.75">
      <c r="I1521" s="26"/>
      <c r="J1521" s="182"/>
      <c r="K1521" s="182"/>
      <c r="L1521" s="182"/>
      <c r="M1521" s="182"/>
      <c r="N1521" s="182"/>
      <c r="O1521" s="182"/>
      <c r="P1521" s="182"/>
      <c r="Q1521" s="182"/>
      <c r="S1521" s="183"/>
    </row>
    <row r="1522" spans="9:19" s="3" customFormat="1" ht="12.75">
      <c r="I1522" s="26"/>
      <c r="J1522" s="182"/>
      <c r="K1522" s="182"/>
      <c r="L1522" s="182"/>
      <c r="M1522" s="182"/>
      <c r="N1522" s="182"/>
      <c r="O1522" s="182"/>
      <c r="P1522" s="182"/>
      <c r="Q1522" s="182"/>
      <c r="S1522" s="183"/>
    </row>
    <row r="1523" spans="9:19" s="3" customFormat="1" ht="12.75">
      <c r="I1523" s="26"/>
      <c r="J1523" s="182"/>
      <c r="K1523" s="182"/>
      <c r="L1523" s="182"/>
      <c r="M1523" s="182"/>
      <c r="N1523" s="182"/>
      <c r="O1523" s="182"/>
      <c r="P1523" s="182"/>
      <c r="Q1523" s="182"/>
      <c r="S1523" s="183"/>
    </row>
    <row r="1524" spans="9:19" s="3" customFormat="1" ht="12.75">
      <c r="I1524" s="26"/>
      <c r="J1524" s="182"/>
      <c r="K1524" s="182"/>
      <c r="L1524" s="182"/>
      <c r="M1524" s="182"/>
      <c r="N1524" s="182"/>
      <c r="O1524" s="182"/>
      <c r="P1524" s="182"/>
      <c r="Q1524" s="182"/>
      <c r="S1524" s="183"/>
    </row>
    <row r="1525" spans="9:19" s="3" customFormat="1" ht="12.75">
      <c r="I1525" s="26"/>
      <c r="J1525" s="182"/>
      <c r="K1525" s="182"/>
      <c r="L1525" s="182"/>
      <c r="M1525" s="182"/>
      <c r="N1525" s="182"/>
      <c r="O1525" s="182"/>
      <c r="P1525" s="182"/>
      <c r="Q1525" s="182"/>
      <c r="S1525" s="183"/>
    </row>
    <row r="1526" spans="9:19" s="3" customFormat="1" ht="12.75">
      <c r="I1526" s="26"/>
      <c r="J1526" s="182"/>
      <c r="K1526" s="182"/>
      <c r="L1526" s="182"/>
      <c r="M1526" s="182"/>
      <c r="N1526" s="182"/>
      <c r="O1526" s="182"/>
      <c r="P1526" s="182"/>
      <c r="Q1526" s="182"/>
      <c r="S1526" s="183"/>
    </row>
    <row r="1527" spans="9:19" s="3" customFormat="1" ht="12.75">
      <c r="I1527" s="26"/>
      <c r="J1527" s="182"/>
      <c r="K1527" s="182"/>
      <c r="L1527" s="182"/>
      <c r="M1527" s="182"/>
      <c r="N1527" s="182"/>
      <c r="O1527" s="182"/>
      <c r="P1527" s="182"/>
      <c r="Q1527" s="182"/>
      <c r="S1527" s="183"/>
    </row>
    <row r="1528" spans="9:19" s="3" customFormat="1" ht="12.75">
      <c r="I1528" s="26"/>
      <c r="J1528" s="182"/>
      <c r="K1528" s="182"/>
      <c r="L1528" s="182"/>
      <c r="M1528" s="182"/>
      <c r="N1528" s="182"/>
      <c r="O1528" s="182"/>
      <c r="P1528" s="182"/>
      <c r="Q1528" s="182"/>
      <c r="S1528" s="183"/>
    </row>
    <row r="1529" spans="9:19" s="3" customFormat="1" ht="12.75">
      <c r="I1529" s="26"/>
      <c r="J1529" s="182"/>
      <c r="K1529" s="182"/>
      <c r="L1529" s="182"/>
      <c r="M1529" s="182"/>
      <c r="N1529" s="182"/>
      <c r="O1529" s="182"/>
      <c r="P1529" s="182"/>
      <c r="Q1529" s="182"/>
      <c r="S1529" s="183"/>
    </row>
    <row r="1530" spans="9:19" s="3" customFormat="1" ht="12.75">
      <c r="I1530" s="26"/>
      <c r="J1530" s="182"/>
      <c r="K1530" s="182"/>
      <c r="L1530" s="182"/>
      <c r="M1530" s="182"/>
      <c r="N1530" s="182"/>
      <c r="O1530" s="182"/>
      <c r="P1530" s="182"/>
      <c r="Q1530" s="182"/>
      <c r="S1530" s="183"/>
    </row>
    <row r="1531" spans="9:19" s="3" customFormat="1" ht="12.75">
      <c r="I1531" s="26"/>
      <c r="J1531" s="182"/>
      <c r="K1531" s="182"/>
      <c r="L1531" s="182"/>
      <c r="M1531" s="182"/>
      <c r="N1531" s="182"/>
      <c r="O1531" s="182"/>
      <c r="P1531" s="182"/>
      <c r="Q1531" s="182"/>
      <c r="S1531" s="183"/>
    </row>
    <row r="1532" spans="9:19" s="3" customFormat="1" ht="12.75">
      <c r="I1532" s="26"/>
      <c r="J1532" s="182"/>
      <c r="K1532" s="182"/>
      <c r="L1532" s="182"/>
      <c r="M1532" s="182"/>
      <c r="N1532" s="182"/>
      <c r="O1532" s="182"/>
      <c r="P1532" s="182"/>
      <c r="Q1532" s="182"/>
      <c r="S1532" s="183"/>
    </row>
    <row r="1533" spans="9:19" s="3" customFormat="1" ht="12.75">
      <c r="I1533" s="26"/>
      <c r="J1533" s="182"/>
      <c r="K1533" s="182"/>
      <c r="L1533" s="182"/>
      <c r="M1533" s="182"/>
      <c r="N1533" s="182"/>
      <c r="O1533" s="182"/>
      <c r="P1533" s="182"/>
      <c r="Q1533" s="182"/>
      <c r="S1533" s="183"/>
    </row>
    <row r="1534" spans="9:19" s="3" customFormat="1" ht="12.75">
      <c r="I1534" s="26"/>
      <c r="J1534" s="182"/>
      <c r="K1534" s="182"/>
      <c r="L1534" s="182"/>
      <c r="M1534" s="182"/>
      <c r="N1534" s="182"/>
      <c r="O1534" s="182"/>
      <c r="P1534" s="182"/>
      <c r="Q1534" s="182"/>
      <c r="S1534" s="183"/>
    </row>
    <row r="1535" spans="9:19" s="3" customFormat="1" ht="12.75">
      <c r="I1535" s="26"/>
      <c r="J1535" s="182"/>
      <c r="K1535" s="182"/>
      <c r="L1535" s="182"/>
      <c r="M1535" s="182"/>
      <c r="N1535" s="182"/>
      <c r="O1535" s="182"/>
      <c r="P1535" s="182"/>
      <c r="Q1535" s="182"/>
      <c r="S1535" s="183"/>
    </row>
    <row r="1536" spans="9:19" s="3" customFormat="1" ht="12.75">
      <c r="I1536" s="26"/>
      <c r="J1536" s="182"/>
      <c r="K1536" s="182"/>
      <c r="L1536" s="182"/>
      <c r="M1536" s="182"/>
      <c r="N1536" s="182"/>
      <c r="O1536" s="182"/>
      <c r="P1536" s="182"/>
      <c r="Q1536" s="182"/>
      <c r="S1536" s="183"/>
    </row>
    <row r="1537" spans="9:19" s="3" customFormat="1" ht="12.75">
      <c r="I1537" s="26"/>
      <c r="J1537" s="182"/>
      <c r="K1537" s="182"/>
      <c r="L1537" s="182"/>
      <c r="M1537" s="182"/>
      <c r="N1537" s="182"/>
      <c r="O1537" s="182"/>
      <c r="P1537" s="182"/>
      <c r="Q1537" s="182"/>
      <c r="S1537" s="183"/>
    </row>
    <row r="1538" spans="9:19" s="3" customFormat="1" ht="12.75">
      <c r="I1538" s="26"/>
      <c r="J1538" s="182"/>
      <c r="K1538" s="182"/>
      <c r="L1538" s="182"/>
      <c r="M1538" s="182"/>
      <c r="N1538" s="182"/>
      <c r="O1538" s="182"/>
      <c r="P1538" s="182"/>
      <c r="Q1538" s="182"/>
      <c r="S1538" s="183"/>
    </row>
    <row r="1539" spans="9:19" s="3" customFormat="1" ht="12.75">
      <c r="I1539" s="26"/>
      <c r="J1539" s="182"/>
      <c r="K1539" s="182"/>
      <c r="L1539" s="182"/>
      <c r="M1539" s="182"/>
      <c r="N1539" s="182"/>
      <c r="O1539" s="182"/>
      <c r="P1539" s="182"/>
      <c r="Q1539" s="182"/>
      <c r="S1539" s="183"/>
    </row>
    <row r="1540" spans="9:19" s="3" customFormat="1" ht="12.75">
      <c r="I1540" s="26"/>
      <c r="J1540" s="182"/>
      <c r="K1540" s="182"/>
      <c r="L1540" s="182"/>
      <c r="M1540" s="182"/>
      <c r="N1540" s="182"/>
      <c r="O1540" s="182"/>
      <c r="P1540" s="182"/>
      <c r="Q1540" s="182"/>
      <c r="S1540" s="183"/>
    </row>
    <row r="1541" spans="9:19" s="3" customFormat="1" ht="12.75">
      <c r="I1541" s="26"/>
      <c r="J1541" s="182"/>
      <c r="K1541" s="182"/>
      <c r="L1541" s="182"/>
      <c r="M1541" s="182"/>
      <c r="N1541" s="182"/>
      <c r="O1541" s="182"/>
      <c r="P1541" s="182"/>
      <c r="Q1541" s="182"/>
      <c r="S1541" s="183"/>
    </row>
    <row r="1542" spans="9:19" s="3" customFormat="1" ht="12.75">
      <c r="I1542" s="26"/>
      <c r="J1542" s="182"/>
      <c r="K1542" s="182"/>
      <c r="L1542" s="182"/>
      <c r="M1542" s="182"/>
      <c r="N1542" s="182"/>
      <c r="O1542" s="182"/>
      <c r="P1542" s="182"/>
      <c r="Q1542" s="182"/>
      <c r="S1542" s="183"/>
    </row>
    <row r="1543" spans="9:19" s="3" customFormat="1" ht="12.75">
      <c r="I1543" s="26"/>
      <c r="J1543" s="182"/>
      <c r="K1543" s="182"/>
      <c r="L1543" s="182"/>
      <c r="M1543" s="182"/>
      <c r="N1543" s="182"/>
      <c r="O1543" s="182"/>
      <c r="P1543" s="182"/>
      <c r="Q1543" s="182"/>
      <c r="S1543" s="183"/>
    </row>
    <row r="1544" spans="9:19" s="3" customFormat="1" ht="12.75">
      <c r="I1544" s="26"/>
      <c r="J1544" s="182"/>
      <c r="K1544" s="182"/>
      <c r="L1544" s="182"/>
      <c r="M1544" s="182"/>
      <c r="N1544" s="182"/>
      <c r="O1544" s="182"/>
      <c r="P1544" s="182"/>
      <c r="Q1544" s="182"/>
      <c r="S1544" s="183"/>
    </row>
    <row r="1545" spans="9:19" s="3" customFormat="1" ht="12.75">
      <c r="I1545" s="26"/>
      <c r="J1545" s="182"/>
      <c r="K1545" s="182"/>
      <c r="L1545" s="182"/>
      <c r="M1545" s="182"/>
      <c r="N1545" s="182"/>
      <c r="O1545" s="182"/>
      <c r="P1545" s="182"/>
      <c r="Q1545" s="182"/>
      <c r="S1545" s="183"/>
    </row>
    <row r="1546" spans="9:19" s="3" customFormat="1" ht="12.75">
      <c r="I1546" s="26"/>
      <c r="J1546" s="182"/>
      <c r="K1546" s="182"/>
      <c r="L1546" s="182"/>
      <c r="M1546" s="182"/>
      <c r="N1546" s="182"/>
      <c r="O1546" s="182"/>
      <c r="P1546" s="182"/>
      <c r="Q1546" s="182"/>
      <c r="S1546" s="183"/>
    </row>
    <row r="1547" spans="9:19" s="3" customFormat="1" ht="12.75">
      <c r="I1547" s="26"/>
      <c r="J1547" s="182"/>
      <c r="K1547" s="182"/>
      <c r="L1547" s="182"/>
      <c r="M1547" s="182"/>
      <c r="N1547" s="182"/>
      <c r="O1547" s="182"/>
      <c r="P1547" s="182"/>
      <c r="Q1547" s="182"/>
      <c r="S1547" s="183"/>
    </row>
    <row r="1548" spans="9:19" s="3" customFormat="1" ht="12.75">
      <c r="I1548" s="26"/>
      <c r="J1548" s="182"/>
      <c r="K1548" s="182"/>
      <c r="L1548" s="182"/>
      <c r="M1548" s="182"/>
      <c r="N1548" s="182"/>
      <c r="O1548" s="182"/>
      <c r="P1548" s="182"/>
      <c r="Q1548" s="182"/>
      <c r="S1548" s="183"/>
    </row>
    <row r="1549" spans="9:19" s="3" customFormat="1" ht="12.75">
      <c r="I1549" s="26"/>
      <c r="J1549" s="182"/>
      <c r="K1549" s="182"/>
      <c r="L1549" s="182"/>
      <c r="M1549" s="182"/>
      <c r="N1549" s="182"/>
      <c r="O1549" s="182"/>
      <c r="P1549" s="182"/>
      <c r="Q1549" s="182"/>
      <c r="S1549" s="183"/>
    </row>
    <row r="1550" spans="9:19" s="3" customFormat="1" ht="12.75">
      <c r="I1550" s="26"/>
      <c r="J1550" s="182"/>
      <c r="K1550" s="182"/>
      <c r="L1550" s="182"/>
      <c r="M1550" s="182"/>
      <c r="N1550" s="182"/>
      <c r="O1550" s="182"/>
      <c r="P1550" s="182"/>
      <c r="Q1550" s="182"/>
      <c r="S1550" s="183"/>
    </row>
    <row r="1551" spans="9:19" s="3" customFormat="1" ht="12.75">
      <c r="I1551" s="26"/>
      <c r="J1551" s="182"/>
      <c r="K1551" s="182"/>
      <c r="L1551" s="182"/>
      <c r="M1551" s="182"/>
      <c r="N1551" s="182"/>
      <c r="O1551" s="182"/>
      <c r="P1551" s="182"/>
      <c r="Q1551" s="182"/>
      <c r="S1551" s="183"/>
    </row>
    <row r="1552" spans="9:19" s="3" customFormat="1" ht="12.75">
      <c r="I1552" s="26"/>
      <c r="J1552" s="182"/>
      <c r="K1552" s="182"/>
      <c r="L1552" s="182"/>
      <c r="M1552" s="182"/>
      <c r="N1552" s="182"/>
      <c r="O1552" s="182"/>
      <c r="P1552" s="182"/>
      <c r="Q1552" s="182"/>
      <c r="S1552" s="183"/>
    </row>
    <row r="1553" spans="9:19" s="3" customFormat="1" ht="12.75">
      <c r="I1553" s="26"/>
      <c r="J1553" s="182"/>
      <c r="K1553" s="182"/>
      <c r="L1553" s="182"/>
      <c r="M1553" s="182"/>
      <c r="N1553" s="182"/>
      <c r="O1553" s="182"/>
      <c r="P1553" s="182"/>
      <c r="Q1553" s="182"/>
      <c r="S1553" s="183"/>
    </row>
    <row r="1554" spans="9:19" s="3" customFormat="1" ht="12.75">
      <c r="I1554" s="26"/>
      <c r="J1554" s="182"/>
      <c r="K1554" s="182"/>
      <c r="L1554" s="182"/>
      <c r="M1554" s="182"/>
      <c r="N1554" s="182"/>
      <c r="O1554" s="182"/>
      <c r="P1554" s="182"/>
      <c r="Q1554" s="182"/>
      <c r="S1554" s="183"/>
    </row>
    <row r="1555" spans="9:19" s="3" customFormat="1" ht="12.75">
      <c r="I1555" s="26"/>
      <c r="J1555" s="182"/>
      <c r="K1555" s="182"/>
      <c r="L1555" s="182"/>
      <c r="M1555" s="182"/>
      <c r="N1555" s="182"/>
      <c r="O1555" s="182"/>
      <c r="P1555" s="182"/>
      <c r="Q1555" s="182"/>
      <c r="S1555" s="183"/>
    </row>
    <row r="1556" spans="9:19" s="3" customFormat="1" ht="12.75">
      <c r="I1556" s="26"/>
      <c r="J1556" s="182"/>
      <c r="K1556" s="182"/>
      <c r="L1556" s="182"/>
      <c r="M1556" s="182"/>
      <c r="N1556" s="182"/>
      <c r="O1556" s="182"/>
      <c r="P1556" s="182"/>
      <c r="Q1556" s="182"/>
      <c r="S1556" s="183"/>
    </row>
    <row r="1557" spans="9:19" s="3" customFormat="1" ht="12.75">
      <c r="I1557" s="26"/>
      <c r="J1557" s="182"/>
      <c r="K1557" s="182"/>
      <c r="L1557" s="182"/>
      <c r="M1557" s="182"/>
      <c r="N1557" s="182"/>
      <c r="O1557" s="182"/>
      <c r="P1557" s="182"/>
      <c r="Q1557" s="182"/>
      <c r="S1557" s="183"/>
    </row>
    <row r="1558" spans="9:19" s="3" customFormat="1" ht="12.75">
      <c r="I1558" s="26"/>
      <c r="J1558" s="182"/>
      <c r="K1558" s="182"/>
      <c r="L1558" s="182"/>
      <c r="M1558" s="182"/>
      <c r="N1558" s="182"/>
      <c r="O1558" s="182"/>
      <c r="P1558" s="182"/>
      <c r="Q1558" s="182"/>
      <c r="S1558" s="183"/>
    </row>
    <row r="1559" spans="9:19" s="3" customFormat="1" ht="12.75">
      <c r="I1559" s="26"/>
      <c r="J1559" s="182"/>
      <c r="K1559" s="182"/>
      <c r="L1559" s="182"/>
      <c r="M1559" s="182"/>
      <c r="N1559" s="182"/>
      <c r="O1559" s="182"/>
      <c r="P1559" s="182"/>
      <c r="Q1559" s="182"/>
      <c r="S1559" s="183"/>
    </row>
    <row r="1560" spans="9:19" s="3" customFormat="1" ht="12.75">
      <c r="I1560" s="26"/>
      <c r="J1560" s="182"/>
      <c r="K1560" s="182"/>
      <c r="L1560" s="182"/>
      <c r="M1560" s="182"/>
      <c r="N1560" s="182"/>
      <c r="O1560" s="182"/>
      <c r="P1560" s="182"/>
      <c r="Q1560" s="182"/>
      <c r="S1560" s="183"/>
    </row>
    <row r="1561" spans="9:19" s="3" customFormat="1" ht="12.75">
      <c r="I1561" s="26"/>
      <c r="J1561" s="182"/>
      <c r="K1561" s="182"/>
      <c r="L1561" s="182"/>
      <c r="M1561" s="182"/>
      <c r="N1561" s="182"/>
      <c r="O1561" s="182"/>
      <c r="P1561" s="182"/>
      <c r="Q1561" s="182"/>
      <c r="S1561" s="183"/>
    </row>
    <row r="1562" spans="9:19" s="3" customFormat="1" ht="12.75">
      <c r="I1562" s="26"/>
      <c r="J1562" s="182"/>
      <c r="K1562" s="182"/>
      <c r="L1562" s="182"/>
      <c r="M1562" s="182"/>
      <c r="N1562" s="182"/>
      <c r="O1562" s="182"/>
      <c r="P1562" s="182"/>
      <c r="Q1562" s="182"/>
      <c r="S1562" s="183"/>
    </row>
    <row r="1563" spans="9:19" s="3" customFormat="1" ht="12.75">
      <c r="I1563" s="26"/>
      <c r="J1563" s="182"/>
      <c r="K1563" s="182"/>
      <c r="L1563" s="182"/>
      <c r="M1563" s="182"/>
      <c r="N1563" s="182"/>
      <c r="O1563" s="182"/>
      <c r="P1563" s="182"/>
      <c r="Q1563" s="182"/>
      <c r="S1563" s="183"/>
    </row>
    <row r="1564" spans="9:19" s="3" customFormat="1" ht="12.75">
      <c r="I1564" s="26"/>
      <c r="J1564" s="182"/>
      <c r="K1564" s="182"/>
      <c r="L1564" s="182"/>
      <c r="M1564" s="182"/>
      <c r="N1564" s="182"/>
      <c r="O1564" s="182"/>
      <c r="P1564" s="182"/>
      <c r="Q1564" s="182"/>
      <c r="S1564" s="183"/>
    </row>
    <row r="1565" spans="9:19" s="3" customFormat="1" ht="12.75">
      <c r="I1565" s="26"/>
      <c r="J1565" s="182"/>
      <c r="K1565" s="182"/>
      <c r="L1565" s="182"/>
      <c r="M1565" s="182"/>
      <c r="N1565" s="182"/>
      <c r="O1565" s="182"/>
      <c r="P1565" s="182"/>
      <c r="Q1565" s="182"/>
      <c r="S1565" s="183"/>
    </row>
    <row r="1566" spans="9:19" s="3" customFormat="1" ht="12.75">
      <c r="I1566" s="26"/>
      <c r="J1566" s="182"/>
      <c r="K1566" s="182"/>
      <c r="L1566" s="182"/>
      <c r="M1566" s="182"/>
      <c r="N1566" s="182"/>
      <c r="O1566" s="182"/>
      <c r="P1566" s="182"/>
      <c r="Q1566" s="182"/>
      <c r="S1566" s="183"/>
    </row>
    <row r="1567" spans="9:19" s="3" customFormat="1" ht="12.75">
      <c r="I1567" s="26"/>
      <c r="J1567" s="182"/>
      <c r="K1567" s="182"/>
      <c r="L1567" s="182"/>
      <c r="M1567" s="182"/>
      <c r="N1567" s="182"/>
      <c r="O1567" s="182"/>
      <c r="P1567" s="182"/>
      <c r="Q1567" s="182"/>
      <c r="S1567" s="183"/>
    </row>
    <row r="1568" spans="9:19" s="3" customFormat="1" ht="12.75">
      <c r="I1568" s="26"/>
      <c r="J1568" s="182"/>
      <c r="K1568" s="182"/>
      <c r="L1568" s="182"/>
      <c r="M1568" s="182"/>
      <c r="N1568" s="182"/>
      <c r="O1568" s="182"/>
      <c r="P1568" s="182"/>
      <c r="Q1568" s="182"/>
      <c r="S1568" s="183"/>
    </row>
    <row r="1569" spans="9:19" s="3" customFormat="1" ht="12.75">
      <c r="I1569" s="26"/>
      <c r="J1569" s="182"/>
      <c r="K1569" s="182"/>
      <c r="L1569" s="182"/>
      <c r="M1569" s="182"/>
      <c r="N1569" s="182"/>
      <c r="O1569" s="182"/>
      <c r="P1569" s="182"/>
      <c r="Q1569" s="182"/>
      <c r="S1569" s="183"/>
    </row>
    <row r="1570" spans="9:19" s="3" customFormat="1" ht="12.75">
      <c r="I1570" s="26"/>
      <c r="J1570" s="182"/>
      <c r="K1570" s="182"/>
      <c r="L1570" s="182"/>
      <c r="M1570" s="182"/>
      <c r="N1570" s="182"/>
      <c r="O1570" s="182"/>
      <c r="P1570" s="182"/>
      <c r="Q1570" s="182"/>
      <c r="S1570" s="183"/>
    </row>
    <row r="1571" spans="9:19" s="3" customFormat="1" ht="12.75">
      <c r="I1571" s="26"/>
      <c r="J1571" s="182"/>
      <c r="K1571" s="182"/>
      <c r="L1571" s="182"/>
      <c r="M1571" s="182"/>
      <c r="N1571" s="182"/>
      <c r="O1571" s="182"/>
      <c r="P1571" s="182"/>
      <c r="Q1571" s="182"/>
      <c r="S1571" s="183"/>
    </row>
    <row r="1572" spans="9:19" s="3" customFormat="1" ht="12.75">
      <c r="I1572" s="26"/>
      <c r="J1572" s="182"/>
      <c r="K1572" s="182"/>
      <c r="L1572" s="182"/>
      <c r="M1572" s="182"/>
      <c r="N1572" s="182"/>
      <c r="O1572" s="182"/>
      <c r="P1572" s="182"/>
      <c r="Q1572" s="182"/>
      <c r="S1572" s="183"/>
    </row>
    <row r="1573" spans="9:19" s="3" customFormat="1" ht="12.75">
      <c r="I1573" s="26"/>
      <c r="J1573" s="182"/>
      <c r="K1573" s="182"/>
      <c r="L1573" s="182"/>
      <c r="M1573" s="182"/>
      <c r="N1573" s="182"/>
      <c r="O1573" s="182"/>
      <c r="P1573" s="182"/>
      <c r="Q1573" s="182"/>
      <c r="S1573" s="183"/>
    </row>
    <row r="1574" spans="9:19" s="3" customFormat="1" ht="12.75">
      <c r="I1574" s="26"/>
      <c r="J1574" s="182"/>
      <c r="K1574" s="182"/>
      <c r="L1574" s="182"/>
      <c r="M1574" s="182"/>
      <c r="N1574" s="182"/>
      <c r="O1574" s="182"/>
      <c r="P1574" s="182"/>
      <c r="Q1574" s="182"/>
      <c r="S1574" s="183"/>
    </row>
    <row r="1575" spans="9:19" s="3" customFormat="1" ht="12.75">
      <c r="I1575" s="26"/>
      <c r="J1575" s="182"/>
      <c r="K1575" s="182"/>
      <c r="L1575" s="182"/>
      <c r="M1575" s="182"/>
      <c r="N1575" s="182"/>
      <c r="O1575" s="182"/>
      <c r="P1575" s="182"/>
      <c r="Q1575" s="182"/>
      <c r="S1575" s="183"/>
    </row>
    <row r="1576" spans="9:19" s="3" customFormat="1" ht="12.75">
      <c r="I1576" s="26"/>
      <c r="J1576" s="182"/>
      <c r="K1576" s="182"/>
      <c r="L1576" s="182"/>
      <c r="M1576" s="182"/>
      <c r="N1576" s="182"/>
      <c r="O1576" s="182"/>
      <c r="P1576" s="182"/>
      <c r="Q1576" s="182"/>
      <c r="S1576" s="183"/>
    </row>
    <row r="1577" spans="9:19" s="3" customFormat="1" ht="12.75">
      <c r="I1577" s="26"/>
      <c r="J1577" s="182"/>
      <c r="K1577" s="182"/>
      <c r="L1577" s="182"/>
      <c r="M1577" s="182"/>
      <c r="N1577" s="182"/>
      <c r="O1577" s="182"/>
      <c r="P1577" s="182"/>
      <c r="Q1577" s="182"/>
      <c r="S1577" s="183"/>
    </row>
    <row r="1578" spans="9:19" s="3" customFormat="1" ht="12.75">
      <c r="I1578" s="26"/>
      <c r="J1578" s="182"/>
      <c r="K1578" s="182"/>
      <c r="L1578" s="182"/>
      <c r="M1578" s="182"/>
      <c r="N1578" s="182"/>
      <c r="O1578" s="182"/>
      <c r="P1578" s="182"/>
      <c r="Q1578" s="182"/>
      <c r="S1578" s="183"/>
    </row>
    <row r="1579" spans="9:19" s="3" customFormat="1" ht="12.75">
      <c r="I1579" s="26"/>
      <c r="J1579" s="182"/>
      <c r="K1579" s="182"/>
      <c r="L1579" s="182"/>
      <c r="M1579" s="182"/>
      <c r="N1579" s="182"/>
      <c r="O1579" s="182"/>
      <c r="P1579" s="182"/>
      <c r="Q1579" s="182"/>
      <c r="S1579" s="183"/>
    </row>
    <row r="1580" spans="9:19" s="3" customFormat="1" ht="12.75">
      <c r="I1580" s="26"/>
      <c r="J1580" s="182"/>
      <c r="K1580" s="182"/>
      <c r="L1580" s="182"/>
      <c r="M1580" s="182"/>
      <c r="N1580" s="182"/>
      <c r="O1580" s="182"/>
      <c r="P1580" s="182"/>
      <c r="Q1580" s="182"/>
      <c r="S1580" s="183"/>
    </row>
    <row r="1581" spans="9:19" s="3" customFormat="1" ht="12.75">
      <c r="I1581" s="26"/>
      <c r="J1581" s="182"/>
      <c r="K1581" s="182"/>
      <c r="L1581" s="182"/>
      <c r="M1581" s="182"/>
      <c r="N1581" s="182"/>
      <c r="O1581" s="182"/>
      <c r="P1581" s="182"/>
      <c r="Q1581" s="182"/>
      <c r="S1581" s="183"/>
    </row>
    <row r="1582" spans="9:19" s="3" customFormat="1" ht="12.75">
      <c r="I1582" s="26"/>
      <c r="J1582" s="182"/>
      <c r="K1582" s="182"/>
      <c r="L1582" s="182"/>
      <c r="M1582" s="182"/>
      <c r="N1582" s="182"/>
      <c r="O1582" s="182"/>
      <c r="P1582" s="182"/>
      <c r="Q1582" s="182"/>
      <c r="S1582" s="183"/>
    </row>
    <row r="1583" spans="9:19" s="3" customFormat="1" ht="12.75">
      <c r="I1583" s="26"/>
      <c r="J1583" s="182"/>
      <c r="K1583" s="182"/>
      <c r="L1583" s="182"/>
      <c r="M1583" s="182"/>
      <c r="N1583" s="182"/>
      <c r="O1583" s="182"/>
      <c r="P1583" s="182"/>
      <c r="Q1583" s="182"/>
      <c r="S1583" s="183"/>
    </row>
    <row r="1584" spans="9:19" s="3" customFormat="1" ht="12.75">
      <c r="I1584" s="26"/>
      <c r="J1584" s="182"/>
      <c r="K1584" s="182"/>
      <c r="L1584" s="182"/>
      <c r="M1584" s="182"/>
      <c r="N1584" s="182"/>
      <c r="O1584" s="182"/>
      <c r="P1584" s="182"/>
      <c r="Q1584" s="182"/>
      <c r="S1584" s="183"/>
    </row>
    <row r="1585" spans="9:19" s="3" customFormat="1" ht="12.75">
      <c r="I1585" s="26"/>
      <c r="J1585" s="182"/>
      <c r="K1585" s="182"/>
      <c r="L1585" s="182"/>
      <c r="M1585" s="182"/>
      <c r="N1585" s="182"/>
      <c r="O1585" s="182"/>
      <c r="P1585" s="182"/>
      <c r="Q1585" s="182"/>
      <c r="S1585" s="183"/>
    </row>
    <row r="1586" spans="9:19" s="3" customFormat="1" ht="12.75">
      <c r="I1586" s="26"/>
      <c r="J1586" s="182"/>
      <c r="K1586" s="182"/>
      <c r="L1586" s="182"/>
      <c r="M1586" s="182"/>
      <c r="N1586" s="182"/>
      <c r="O1586" s="182"/>
      <c r="P1586" s="182"/>
      <c r="Q1586" s="182"/>
      <c r="S1586" s="183"/>
    </row>
    <row r="1587" spans="9:19" s="3" customFormat="1" ht="12.75">
      <c r="I1587" s="26"/>
      <c r="J1587" s="182"/>
      <c r="K1587" s="182"/>
      <c r="L1587" s="182"/>
      <c r="M1587" s="182"/>
      <c r="N1587" s="182"/>
      <c r="O1587" s="182"/>
      <c r="P1587" s="182"/>
      <c r="Q1587" s="182"/>
      <c r="S1587" s="183"/>
    </row>
    <row r="1588" spans="9:19" s="3" customFormat="1" ht="12.75">
      <c r="I1588" s="26"/>
      <c r="J1588" s="182"/>
      <c r="K1588" s="182"/>
      <c r="L1588" s="182"/>
      <c r="M1588" s="182"/>
      <c r="N1588" s="182"/>
      <c r="O1588" s="182"/>
      <c r="P1588" s="182"/>
      <c r="Q1588" s="182"/>
      <c r="S1588" s="183"/>
    </row>
    <row r="1589" spans="9:19" s="3" customFormat="1" ht="12.75">
      <c r="I1589" s="26"/>
      <c r="J1589" s="182"/>
      <c r="K1589" s="182"/>
      <c r="L1589" s="182"/>
      <c r="M1589" s="182"/>
      <c r="N1589" s="182"/>
      <c r="O1589" s="182"/>
      <c r="P1589" s="182"/>
      <c r="Q1589" s="182"/>
      <c r="S1589" s="183"/>
    </row>
    <row r="1590" spans="9:19" s="3" customFormat="1" ht="12.75">
      <c r="I1590" s="26"/>
      <c r="J1590" s="182"/>
      <c r="K1590" s="182"/>
      <c r="L1590" s="182"/>
      <c r="M1590" s="182"/>
      <c r="N1590" s="182"/>
      <c r="O1590" s="182"/>
      <c r="P1590" s="182"/>
      <c r="Q1590" s="182"/>
      <c r="S1590" s="183"/>
    </row>
    <row r="1591" spans="9:19" s="3" customFormat="1" ht="12.75">
      <c r="I1591" s="26"/>
      <c r="J1591" s="182"/>
      <c r="K1591" s="182"/>
      <c r="L1591" s="182"/>
      <c r="M1591" s="182"/>
      <c r="N1591" s="182"/>
      <c r="O1591" s="182"/>
      <c r="P1591" s="182"/>
      <c r="Q1591" s="182"/>
      <c r="S1591" s="183"/>
    </row>
    <row r="1592" spans="9:19" s="3" customFormat="1" ht="12.75">
      <c r="I1592" s="26"/>
      <c r="J1592" s="182"/>
      <c r="K1592" s="182"/>
      <c r="L1592" s="182"/>
      <c r="M1592" s="182"/>
      <c r="N1592" s="182"/>
      <c r="O1592" s="182"/>
      <c r="P1592" s="182"/>
      <c r="Q1592" s="182"/>
      <c r="S1592" s="183"/>
    </row>
    <row r="1593" spans="9:19" s="3" customFormat="1" ht="12.75">
      <c r="I1593" s="26"/>
      <c r="J1593" s="182"/>
      <c r="K1593" s="182"/>
      <c r="L1593" s="182"/>
      <c r="M1593" s="182"/>
      <c r="N1593" s="182"/>
      <c r="O1593" s="182"/>
      <c r="P1593" s="182"/>
      <c r="Q1593" s="182"/>
      <c r="S1593" s="183"/>
    </row>
    <row r="1594" spans="9:19" s="3" customFormat="1" ht="12.75">
      <c r="I1594" s="26"/>
      <c r="J1594" s="182"/>
      <c r="K1594" s="182"/>
      <c r="L1594" s="182"/>
      <c r="M1594" s="182"/>
      <c r="N1594" s="182"/>
      <c r="O1594" s="182"/>
      <c r="P1594" s="182"/>
      <c r="Q1594" s="182"/>
      <c r="S1594" s="183"/>
    </row>
    <row r="1595" spans="9:19" s="3" customFormat="1" ht="12.75">
      <c r="I1595" s="26"/>
      <c r="J1595" s="182"/>
      <c r="K1595" s="182"/>
      <c r="L1595" s="182"/>
      <c r="M1595" s="182"/>
      <c r="N1595" s="182"/>
      <c r="O1595" s="182"/>
      <c r="P1595" s="182"/>
      <c r="Q1595" s="182"/>
      <c r="S1595" s="183"/>
    </row>
    <row r="1596" spans="9:19" s="3" customFormat="1" ht="12.75">
      <c r="I1596" s="26"/>
      <c r="J1596" s="182"/>
      <c r="K1596" s="182"/>
      <c r="L1596" s="182"/>
      <c r="M1596" s="182"/>
      <c r="N1596" s="182"/>
      <c r="O1596" s="182"/>
      <c r="P1596" s="182"/>
      <c r="Q1596" s="182"/>
      <c r="S1596" s="183"/>
    </row>
    <row r="1597" spans="9:19" s="3" customFormat="1" ht="12.75">
      <c r="I1597" s="26"/>
      <c r="J1597" s="182"/>
      <c r="K1597" s="182"/>
      <c r="L1597" s="182"/>
      <c r="M1597" s="182"/>
      <c r="N1597" s="182"/>
      <c r="O1597" s="182"/>
      <c r="P1597" s="182"/>
      <c r="Q1597" s="182"/>
      <c r="S1597" s="183"/>
    </row>
    <row r="1598" spans="9:19" s="3" customFormat="1" ht="12.75">
      <c r="I1598" s="26"/>
      <c r="J1598" s="182"/>
      <c r="K1598" s="182"/>
      <c r="L1598" s="182"/>
      <c r="M1598" s="182"/>
      <c r="N1598" s="182"/>
      <c r="O1598" s="182"/>
      <c r="P1598" s="182"/>
      <c r="Q1598" s="182"/>
      <c r="S1598" s="183"/>
    </row>
    <row r="1599" spans="9:19" s="3" customFormat="1" ht="12.75">
      <c r="I1599" s="26"/>
      <c r="J1599" s="182"/>
      <c r="K1599" s="182"/>
      <c r="L1599" s="182"/>
      <c r="M1599" s="182"/>
      <c r="N1599" s="182"/>
      <c r="O1599" s="182"/>
      <c r="P1599" s="182"/>
      <c r="Q1599" s="182"/>
      <c r="S1599" s="183"/>
    </row>
    <row r="1600" spans="9:19" s="3" customFormat="1" ht="12.75">
      <c r="I1600" s="26"/>
      <c r="J1600" s="182"/>
      <c r="K1600" s="182"/>
      <c r="L1600" s="182"/>
      <c r="M1600" s="182"/>
      <c r="N1600" s="182"/>
      <c r="O1600" s="182"/>
      <c r="P1600" s="182"/>
      <c r="Q1600" s="182"/>
      <c r="S1600" s="183"/>
    </row>
    <row r="1601" spans="9:19" s="3" customFormat="1" ht="12.75">
      <c r="I1601" s="26"/>
      <c r="J1601" s="182"/>
      <c r="K1601" s="182"/>
      <c r="L1601" s="182"/>
      <c r="M1601" s="182"/>
      <c r="N1601" s="182"/>
      <c r="O1601" s="182"/>
      <c r="P1601" s="182"/>
      <c r="Q1601" s="182"/>
      <c r="S1601" s="183"/>
    </row>
    <row r="1602" spans="9:19" s="3" customFormat="1" ht="12.75">
      <c r="I1602" s="26"/>
      <c r="J1602" s="182"/>
      <c r="K1602" s="182"/>
      <c r="L1602" s="182"/>
      <c r="M1602" s="182"/>
      <c r="N1602" s="182"/>
      <c r="O1602" s="182"/>
      <c r="P1602" s="182"/>
      <c r="Q1602" s="182"/>
      <c r="S1602" s="183"/>
    </row>
    <row r="1603" spans="9:19" s="3" customFormat="1" ht="12.75">
      <c r="I1603" s="26"/>
      <c r="J1603" s="182"/>
      <c r="K1603" s="182"/>
      <c r="L1603" s="182"/>
      <c r="M1603" s="182"/>
      <c r="N1603" s="182"/>
      <c r="O1603" s="182"/>
      <c r="P1603" s="182"/>
      <c r="Q1603" s="182"/>
      <c r="S1603" s="183"/>
    </row>
    <row r="1604" spans="9:19" s="3" customFormat="1" ht="12.75">
      <c r="I1604" s="26"/>
      <c r="J1604" s="182"/>
      <c r="K1604" s="182"/>
      <c r="L1604" s="182"/>
      <c r="M1604" s="182"/>
      <c r="N1604" s="182"/>
      <c r="O1604" s="182"/>
      <c r="P1604" s="182"/>
      <c r="Q1604" s="182"/>
      <c r="S1604" s="183"/>
    </row>
    <row r="1605" spans="9:19" s="3" customFormat="1" ht="12.75">
      <c r="I1605" s="26"/>
      <c r="J1605" s="182"/>
      <c r="K1605" s="182"/>
      <c r="L1605" s="182"/>
      <c r="M1605" s="182"/>
      <c r="N1605" s="182"/>
      <c r="O1605" s="182"/>
      <c r="P1605" s="182"/>
      <c r="Q1605" s="182"/>
      <c r="S1605" s="183"/>
    </row>
    <row r="1606" spans="9:19" s="3" customFormat="1" ht="12.75">
      <c r="I1606" s="26"/>
      <c r="J1606" s="182"/>
      <c r="K1606" s="182"/>
      <c r="L1606" s="182"/>
      <c r="M1606" s="182"/>
      <c r="N1606" s="182"/>
      <c r="O1606" s="182"/>
      <c r="P1606" s="182"/>
      <c r="Q1606" s="182"/>
      <c r="S1606" s="183"/>
    </row>
    <row r="1607" spans="9:19" s="3" customFormat="1" ht="12.75">
      <c r="I1607" s="26"/>
      <c r="J1607" s="182"/>
      <c r="K1607" s="182"/>
      <c r="L1607" s="182"/>
      <c r="M1607" s="182"/>
      <c r="N1607" s="182"/>
      <c r="O1607" s="182"/>
      <c r="P1607" s="182"/>
      <c r="Q1607" s="182"/>
      <c r="S1607" s="183"/>
    </row>
    <row r="1608" spans="9:19" s="3" customFormat="1" ht="12.75">
      <c r="I1608" s="26"/>
      <c r="J1608" s="182"/>
      <c r="K1608" s="182"/>
      <c r="L1608" s="182"/>
      <c r="M1608" s="182"/>
      <c r="N1608" s="182"/>
      <c r="O1608" s="182"/>
      <c r="P1608" s="182"/>
      <c r="Q1608" s="182"/>
      <c r="S1608" s="183"/>
    </row>
    <row r="1609" spans="9:19" s="3" customFormat="1" ht="12.75">
      <c r="I1609" s="26"/>
      <c r="J1609" s="182"/>
      <c r="K1609" s="182"/>
      <c r="L1609" s="182"/>
      <c r="M1609" s="182"/>
      <c r="N1609" s="182"/>
      <c r="O1609" s="182"/>
      <c r="P1609" s="182"/>
      <c r="Q1609" s="182"/>
      <c r="S1609" s="183"/>
    </row>
    <row r="1610" spans="9:19" s="3" customFormat="1" ht="12.75">
      <c r="I1610" s="26"/>
      <c r="J1610" s="182"/>
      <c r="K1610" s="182"/>
      <c r="L1610" s="182"/>
      <c r="M1610" s="182"/>
      <c r="N1610" s="182"/>
      <c r="O1610" s="182"/>
      <c r="P1610" s="182"/>
      <c r="Q1610" s="182"/>
      <c r="S1610" s="183"/>
    </row>
    <row r="1611" spans="9:19" s="3" customFormat="1" ht="12.75">
      <c r="I1611" s="26"/>
      <c r="J1611" s="182"/>
      <c r="K1611" s="182"/>
      <c r="L1611" s="182"/>
      <c r="M1611" s="182"/>
      <c r="N1611" s="182"/>
      <c r="O1611" s="182"/>
      <c r="P1611" s="182"/>
      <c r="Q1611" s="182"/>
      <c r="S1611" s="183"/>
    </row>
    <row r="1612" spans="9:19" s="3" customFormat="1" ht="12.75">
      <c r="I1612" s="26"/>
      <c r="J1612" s="182"/>
      <c r="K1612" s="182"/>
      <c r="L1612" s="182"/>
      <c r="M1612" s="182"/>
      <c r="N1612" s="182"/>
      <c r="O1612" s="182"/>
      <c r="P1612" s="182"/>
      <c r="Q1612" s="182"/>
      <c r="S1612" s="183"/>
    </row>
    <row r="1613" spans="9:19" s="3" customFormat="1" ht="12.75">
      <c r="I1613" s="26"/>
      <c r="J1613" s="182"/>
      <c r="K1613" s="182"/>
      <c r="L1613" s="182"/>
      <c r="M1613" s="182"/>
      <c r="N1613" s="182"/>
      <c r="O1613" s="182"/>
      <c r="P1613" s="182"/>
      <c r="Q1613" s="182"/>
      <c r="S1613" s="183"/>
    </row>
    <row r="1614" spans="9:19" s="3" customFormat="1" ht="12.75">
      <c r="I1614" s="26"/>
      <c r="J1614" s="182"/>
      <c r="K1614" s="182"/>
      <c r="L1614" s="182"/>
      <c r="M1614" s="182"/>
      <c r="N1614" s="182"/>
      <c r="O1614" s="182"/>
      <c r="P1614" s="182"/>
      <c r="Q1614" s="182"/>
      <c r="S1614" s="183"/>
    </row>
    <row r="1615" spans="9:19" s="3" customFormat="1" ht="12.75">
      <c r="I1615" s="26"/>
      <c r="J1615" s="182"/>
      <c r="K1615" s="182"/>
      <c r="L1615" s="182"/>
      <c r="M1615" s="182"/>
      <c r="N1615" s="182"/>
      <c r="O1615" s="182"/>
      <c r="P1615" s="182"/>
      <c r="Q1615" s="182"/>
      <c r="S1615" s="183"/>
    </row>
    <row r="1616" spans="9:19" s="3" customFormat="1" ht="12.75">
      <c r="I1616" s="26"/>
      <c r="J1616" s="182"/>
      <c r="K1616" s="182"/>
      <c r="L1616" s="182"/>
      <c r="M1616" s="182"/>
      <c r="N1616" s="182"/>
      <c r="O1616" s="182"/>
      <c r="P1616" s="182"/>
      <c r="Q1616" s="182"/>
      <c r="S1616" s="183"/>
    </row>
    <row r="1617" spans="9:19" s="3" customFormat="1" ht="12.75">
      <c r="I1617" s="26"/>
      <c r="J1617" s="182"/>
      <c r="K1617" s="182"/>
      <c r="L1617" s="182"/>
      <c r="M1617" s="182"/>
      <c r="N1617" s="182"/>
      <c r="O1617" s="182"/>
      <c r="P1617" s="182"/>
      <c r="Q1617" s="182"/>
      <c r="S1617" s="183"/>
    </row>
    <row r="1618" spans="9:19" s="3" customFormat="1" ht="12.75">
      <c r="I1618" s="26"/>
      <c r="J1618" s="182"/>
      <c r="K1618" s="182"/>
      <c r="L1618" s="182"/>
      <c r="M1618" s="182"/>
      <c r="N1618" s="182"/>
      <c r="O1618" s="182"/>
      <c r="P1618" s="182"/>
      <c r="Q1618" s="182"/>
      <c r="S1618" s="183"/>
    </row>
    <row r="1619" spans="9:19" s="3" customFormat="1" ht="12.75">
      <c r="I1619" s="26"/>
      <c r="J1619" s="182"/>
      <c r="K1619" s="182"/>
      <c r="L1619" s="182"/>
      <c r="M1619" s="182"/>
      <c r="N1619" s="182"/>
      <c r="O1619" s="182"/>
      <c r="P1619" s="182"/>
      <c r="Q1619" s="182"/>
      <c r="S1619" s="183"/>
    </row>
    <row r="1620" spans="9:19" s="3" customFormat="1" ht="12.75">
      <c r="I1620" s="26"/>
      <c r="J1620" s="182"/>
      <c r="K1620" s="182"/>
      <c r="L1620" s="182"/>
      <c r="M1620" s="182"/>
      <c r="N1620" s="182"/>
      <c r="O1620" s="182"/>
      <c r="P1620" s="182"/>
      <c r="Q1620" s="182"/>
      <c r="S1620" s="183"/>
    </row>
    <row r="1621" spans="9:19" s="3" customFormat="1" ht="12.75">
      <c r="I1621" s="26"/>
      <c r="J1621" s="182"/>
      <c r="K1621" s="182"/>
      <c r="L1621" s="182"/>
      <c r="M1621" s="182"/>
      <c r="N1621" s="182"/>
      <c r="O1621" s="182"/>
      <c r="P1621" s="182"/>
      <c r="Q1621" s="182"/>
      <c r="S1621" s="183"/>
    </row>
    <row r="1622" spans="9:19" s="3" customFormat="1" ht="12.75">
      <c r="I1622" s="26"/>
      <c r="J1622" s="182"/>
      <c r="K1622" s="182"/>
      <c r="L1622" s="182"/>
      <c r="M1622" s="182"/>
      <c r="N1622" s="182"/>
      <c r="O1622" s="182"/>
      <c r="P1622" s="182"/>
      <c r="Q1622" s="182"/>
      <c r="S1622" s="183"/>
    </row>
    <row r="1623" spans="9:19" s="3" customFormat="1" ht="12.75">
      <c r="I1623" s="26"/>
      <c r="J1623" s="182"/>
      <c r="K1623" s="182"/>
      <c r="L1623" s="182"/>
      <c r="M1623" s="182"/>
      <c r="N1623" s="182"/>
      <c r="O1623" s="182"/>
      <c r="P1623" s="182"/>
      <c r="Q1623" s="182"/>
      <c r="S1623" s="183"/>
    </row>
    <row r="1624" spans="9:19" s="3" customFormat="1" ht="12.75">
      <c r="I1624" s="26"/>
      <c r="J1624" s="182"/>
      <c r="K1624" s="182"/>
      <c r="L1624" s="182"/>
      <c r="M1624" s="182"/>
      <c r="N1624" s="182"/>
      <c r="O1624" s="182"/>
      <c r="P1624" s="182"/>
      <c r="Q1624" s="182"/>
      <c r="S1624" s="183"/>
    </row>
    <row r="1625" spans="9:19" s="3" customFormat="1" ht="12.75">
      <c r="I1625" s="26"/>
      <c r="J1625" s="182"/>
      <c r="K1625" s="182"/>
      <c r="L1625" s="182"/>
      <c r="M1625" s="182"/>
      <c r="N1625" s="182"/>
      <c r="O1625" s="182"/>
      <c r="P1625" s="182"/>
      <c r="Q1625" s="182"/>
      <c r="S1625" s="183"/>
    </row>
    <row r="1626" spans="9:19" s="3" customFormat="1" ht="12.75">
      <c r="I1626" s="26"/>
      <c r="J1626" s="182"/>
      <c r="K1626" s="182"/>
      <c r="L1626" s="182"/>
      <c r="M1626" s="182"/>
      <c r="N1626" s="182"/>
      <c r="O1626" s="182"/>
      <c r="P1626" s="182"/>
      <c r="Q1626" s="182"/>
      <c r="S1626" s="183"/>
    </row>
    <row r="1627" spans="9:19" s="3" customFormat="1" ht="12.75">
      <c r="I1627" s="26"/>
      <c r="J1627" s="182"/>
      <c r="K1627" s="182"/>
      <c r="L1627" s="182"/>
      <c r="M1627" s="182"/>
      <c r="N1627" s="182"/>
      <c r="O1627" s="182"/>
      <c r="P1627" s="182"/>
      <c r="Q1627" s="182"/>
      <c r="S1627" s="183"/>
    </row>
    <row r="1628" spans="9:19" s="3" customFormat="1" ht="12.75">
      <c r="I1628" s="26"/>
      <c r="J1628" s="182"/>
      <c r="K1628" s="182"/>
      <c r="L1628" s="182"/>
      <c r="M1628" s="182"/>
      <c r="N1628" s="182"/>
      <c r="O1628" s="182"/>
      <c r="P1628" s="182"/>
      <c r="Q1628" s="182"/>
      <c r="S1628" s="183"/>
    </row>
    <row r="1629" spans="9:19" s="3" customFormat="1" ht="12.75">
      <c r="I1629" s="26"/>
      <c r="J1629" s="182"/>
      <c r="K1629" s="182"/>
      <c r="L1629" s="182"/>
      <c r="M1629" s="182"/>
      <c r="N1629" s="182"/>
      <c r="O1629" s="182"/>
      <c r="P1629" s="182"/>
      <c r="Q1629" s="182"/>
      <c r="S1629" s="183"/>
    </row>
    <row r="1630" spans="9:19" s="3" customFormat="1" ht="12.75">
      <c r="I1630" s="26"/>
      <c r="J1630" s="182"/>
      <c r="K1630" s="182"/>
      <c r="L1630" s="182"/>
      <c r="M1630" s="182"/>
      <c r="N1630" s="182"/>
      <c r="O1630" s="182"/>
      <c r="P1630" s="182"/>
      <c r="Q1630" s="182"/>
      <c r="S1630" s="183"/>
    </row>
    <row r="1631" spans="9:19" s="3" customFormat="1" ht="12.75">
      <c r="I1631" s="26"/>
      <c r="J1631" s="182"/>
      <c r="K1631" s="182"/>
      <c r="L1631" s="182"/>
      <c r="M1631" s="182"/>
      <c r="N1631" s="182"/>
      <c r="O1631" s="182"/>
      <c r="P1631" s="182"/>
      <c r="Q1631" s="182"/>
      <c r="S1631" s="183"/>
    </row>
    <row r="1632" spans="9:19" s="3" customFormat="1" ht="12.75">
      <c r="I1632" s="26"/>
      <c r="J1632" s="182"/>
      <c r="K1632" s="182"/>
      <c r="L1632" s="182"/>
      <c r="M1632" s="182"/>
      <c r="N1632" s="182"/>
      <c r="O1632" s="182"/>
      <c r="P1632" s="182"/>
      <c r="Q1632" s="182"/>
      <c r="S1632" s="183"/>
    </row>
    <row r="1633" spans="9:19" s="3" customFormat="1" ht="12.75">
      <c r="I1633" s="26"/>
      <c r="J1633" s="182"/>
      <c r="K1633" s="182"/>
      <c r="L1633" s="182"/>
      <c r="M1633" s="182"/>
      <c r="N1633" s="182"/>
      <c r="O1633" s="182"/>
      <c r="P1633" s="182"/>
      <c r="Q1633" s="182"/>
      <c r="S1633" s="183"/>
    </row>
    <row r="1634" spans="9:19" s="3" customFormat="1" ht="12.75">
      <c r="I1634" s="26"/>
      <c r="J1634" s="182"/>
      <c r="K1634" s="182"/>
      <c r="L1634" s="182"/>
      <c r="M1634" s="182"/>
      <c r="N1634" s="182"/>
      <c r="O1634" s="182"/>
      <c r="P1634" s="182"/>
      <c r="Q1634" s="182"/>
      <c r="S1634" s="183"/>
    </row>
    <row r="1635" spans="9:19" s="3" customFormat="1" ht="12.75">
      <c r="I1635" s="26"/>
      <c r="J1635" s="182"/>
      <c r="K1635" s="182"/>
      <c r="L1635" s="182"/>
      <c r="M1635" s="182"/>
      <c r="N1635" s="182"/>
      <c r="O1635" s="182"/>
      <c r="P1635" s="182"/>
      <c r="Q1635" s="182"/>
      <c r="S1635" s="183"/>
    </row>
    <row r="1636" spans="9:19" s="3" customFormat="1" ht="12.75">
      <c r="I1636" s="26"/>
      <c r="J1636" s="182"/>
      <c r="K1636" s="182"/>
      <c r="L1636" s="182"/>
      <c r="M1636" s="182"/>
      <c r="N1636" s="182"/>
      <c r="O1636" s="182"/>
      <c r="P1636" s="182"/>
      <c r="Q1636" s="182"/>
      <c r="S1636" s="183"/>
    </row>
    <row r="1637" spans="9:19" s="3" customFormat="1" ht="12.75">
      <c r="I1637" s="26"/>
      <c r="J1637" s="182"/>
      <c r="K1637" s="182"/>
      <c r="L1637" s="182"/>
      <c r="M1637" s="182"/>
      <c r="N1637" s="182"/>
      <c r="O1637" s="182"/>
      <c r="P1637" s="182"/>
      <c r="Q1637" s="182"/>
      <c r="S1637" s="183"/>
    </row>
    <row r="1638" spans="9:19" s="3" customFormat="1" ht="12.75">
      <c r="I1638" s="26"/>
      <c r="J1638" s="182"/>
      <c r="K1638" s="182"/>
      <c r="L1638" s="182"/>
      <c r="M1638" s="182"/>
      <c r="N1638" s="182"/>
      <c r="O1638" s="182"/>
      <c r="P1638" s="182"/>
      <c r="Q1638" s="182"/>
      <c r="S1638" s="183"/>
    </row>
    <row r="1639" spans="9:19" s="3" customFormat="1" ht="12.75">
      <c r="I1639" s="26"/>
      <c r="J1639" s="182"/>
      <c r="K1639" s="182"/>
      <c r="L1639" s="182"/>
      <c r="M1639" s="182"/>
      <c r="N1639" s="182"/>
      <c r="O1639" s="182"/>
      <c r="P1639" s="182"/>
      <c r="Q1639" s="182"/>
      <c r="S1639" s="183"/>
    </row>
    <row r="1640" spans="9:19" s="3" customFormat="1" ht="12.75">
      <c r="I1640" s="26"/>
      <c r="J1640" s="182"/>
      <c r="K1640" s="182"/>
      <c r="L1640" s="182"/>
      <c r="M1640" s="182"/>
      <c r="N1640" s="182"/>
      <c r="O1640" s="182"/>
      <c r="P1640" s="182"/>
      <c r="Q1640" s="182"/>
      <c r="S1640" s="183"/>
    </row>
    <row r="1641" spans="9:19" s="3" customFormat="1" ht="12.75">
      <c r="I1641" s="26"/>
      <c r="J1641" s="182"/>
      <c r="K1641" s="182"/>
      <c r="L1641" s="182"/>
      <c r="M1641" s="182"/>
      <c r="N1641" s="182"/>
      <c r="O1641" s="182"/>
      <c r="P1641" s="182"/>
      <c r="Q1641" s="182"/>
      <c r="S1641" s="183"/>
    </row>
    <row r="1642" spans="9:19" s="3" customFormat="1" ht="12.75">
      <c r="I1642" s="26"/>
      <c r="J1642" s="182"/>
      <c r="K1642" s="182"/>
      <c r="L1642" s="182"/>
      <c r="M1642" s="182"/>
      <c r="N1642" s="182"/>
      <c r="O1642" s="182"/>
      <c r="P1642" s="182"/>
      <c r="Q1642" s="182"/>
      <c r="S1642" s="183"/>
    </row>
    <row r="1643" spans="9:19" s="3" customFormat="1" ht="12.75">
      <c r="I1643" s="26"/>
      <c r="J1643" s="182"/>
      <c r="K1643" s="182"/>
      <c r="L1643" s="182"/>
      <c r="M1643" s="182"/>
      <c r="N1643" s="182"/>
      <c r="O1643" s="182"/>
      <c r="P1643" s="182"/>
      <c r="Q1643" s="182"/>
      <c r="S1643" s="183"/>
    </row>
    <row r="1644" spans="9:19" s="3" customFormat="1" ht="12.75">
      <c r="I1644" s="26"/>
      <c r="J1644" s="182"/>
      <c r="K1644" s="182"/>
      <c r="L1644" s="182"/>
      <c r="M1644" s="182"/>
      <c r="N1644" s="182"/>
      <c r="O1644" s="182"/>
      <c r="P1644" s="182"/>
      <c r="Q1644" s="182"/>
      <c r="S1644" s="183"/>
    </row>
    <row r="1645" spans="9:19" s="3" customFormat="1" ht="12.75">
      <c r="I1645" s="26"/>
      <c r="J1645" s="182"/>
      <c r="K1645" s="182"/>
      <c r="L1645" s="182"/>
      <c r="M1645" s="182"/>
      <c r="N1645" s="182"/>
      <c r="O1645" s="182"/>
      <c r="P1645" s="182"/>
      <c r="Q1645" s="182"/>
      <c r="S1645" s="183"/>
    </row>
    <row r="1646" spans="9:19" s="3" customFormat="1" ht="12.75">
      <c r="I1646" s="26"/>
      <c r="J1646" s="182"/>
      <c r="K1646" s="182"/>
      <c r="L1646" s="182"/>
      <c r="M1646" s="182"/>
      <c r="N1646" s="182"/>
      <c r="O1646" s="182"/>
      <c r="P1646" s="182"/>
      <c r="Q1646" s="182"/>
      <c r="S1646" s="183"/>
    </row>
    <row r="1647" spans="9:19" s="3" customFormat="1" ht="12.75">
      <c r="I1647" s="26"/>
      <c r="J1647" s="182"/>
      <c r="K1647" s="182"/>
      <c r="L1647" s="182"/>
      <c r="M1647" s="182"/>
      <c r="N1647" s="182"/>
      <c r="O1647" s="182"/>
      <c r="P1647" s="182"/>
      <c r="Q1647" s="182"/>
      <c r="S1647" s="183"/>
    </row>
    <row r="1648" spans="9:19" s="3" customFormat="1" ht="12.75">
      <c r="I1648" s="26"/>
      <c r="J1648" s="182"/>
      <c r="K1648" s="182"/>
      <c r="L1648" s="182"/>
      <c r="M1648" s="182"/>
      <c r="N1648" s="182"/>
      <c r="O1648" s="182"/>
      <c r="P1648" s="182"/>
      <c r="Q1648" s="182"/>
      <c r="S1648" s="183"/>
    </row>
    <row r="1649" spans="9:19" s="3" customFormat="1" ht="12.75">
      <c r="I1649" s="26"/>
      <c r="J1649" s="182"/>
      <c r="K1649" s="182"/>
      <c r="L1649" s="182"/>
      <c r="M1649" s="182"/>
      <c r="N1649" s="182"/>
      <c r="O1649" s="182"/>
      <c r="P1649" s="182"/>
      <c r="Q1649" s="182"/>
      <c r="S1649" s="183"/>
    </row>
    <row r="1650" spans="9:19" s="3" customFormat="1" ht="12.75">
      <c r="I1650" s="26"/>
      <c r="J1650" s="182"/>
      <c r="K1650" s="182"/>
      <c r="L1650" s="182"/>
      <c r="M1650" s="182"/>
      <c r="N1650" s="182"/>
      <c r="O1650" s="182"/>
      <c r="P1650" s="182"/>
      <c r="Q1650" s="182"/>
      <c r="S1650" s="183"/>
    </row>
    <row r="1651" spans="9:19" s="3" customFormat="1" ht="12.75">
      <c r="I1651" s="26"/>
      <c r="J1651" s="182"/>
      <c r="K1651" s="182"/>
      <c r="L1651" s="182"/>
      <c r="M1651" s="182"/>
      <c r="N1651" s="182"/>
      <c r="O1651" s="182"/>
      <c r="P1651" s="182"/>
      <c r="Q1651" s="182"/>
      <c r="S1651" s="183"/>
    </row>
    <row r="1652" spans="9:19" s="3" customFormat="1" ht="12.75">
      <c r="I1652" s="26"/>
      <c r="J1652" s="182"/>
      <c r="K1652" s="182"/>
      <c r="L1652" s="182"/>
      <c r="M1652" s="182"/>
      <c r="N1652" s="182"/>
      <c r="O1652" s="182"/>
      <c r="P1652" s="182"/>
      <c r="Q1652" s="182"/>
      <c r="S1652" s="183"/>
    </row>
    <row r="1653" spans="9:19" s="3" customFormat="1" ht="12.75">
      <c r="I1653" s="26"/>
      <c r="J1653" s="182"/>
      <c r="K1653" s="182"/>
      <c r="L1653" s="182"/>
      <c r="M1653" s="182"/>
      <c r="N1653" s="182"/>
      <c r="O1653" s="182"/>
      <c r="P1653" s="182"/>
      <c r="Q1653" s="182"/>
      <c r="S1653" s="183"/>
    </row>
    <row r="1654" spans="9:19" s="3" customFormat="1" ht="12.75">
      <c r="I1654" s="26"/>
      <c r="J1654" s="182"/>
      <c r="K1654" s="182"/>
      <c r="L1654" s="182"/>
      <c r="M1654" s="182"/>
      <c r="N1654" s="182"/>
      <c r="O1654" s="182"/>
      <c r="P1654" s="182"/>
      <c r="Q1654" s="182"/>
      <c r="S1654" s="183"/>
    </row>
    <row r="1655" spans="9:19" s="3" customFormat="1" ht="12.75">
      <c r="I1655" s="26"/>
      <c r="J1655" s="182"/>
      <c r="K1655" s="182"/>
      <c r="L1655" s="182"/>
      <c r="M1655" s="182"/>
      <c r="N1655" s="182"/>
      <c r="O1655" s="182"/>
      <c r="P1655" s="182"/>
      <c r="Q1655" s="182"/>
      <c r="S1655" s="183"/>
    </row>
    <row r="1656" spans="9:19" s="3" customFormat="1" ht="12.75">
      <c r="I1656" s="26"/>
      <c r="J1656" s="182"/>
      <c r="K1656" s="182"/>
      <c r="L1656" s="182"/>
      <c r="M1656" s="182"/>
      <c r="N1656" s="182"/>
      <c r="O1656" s="182"/>
      <c r="P1656" s="182"/>
      <c r="Q1656" s="182"/>
      <c r="S1656" s="183"/>
    </row>
    <row r="1657" spans="9:19" s="3" customFormat="1" ht="12.75">
      <c r="I1657" s="26"/>
      <c r="J1657" s="182"/>
      <c r="K1657" s="182"/>
      <c r="L1657" s="182"/>
      <c r="M1657" s="182"/>
      <c r="N1657" s="182"/>
      <c r="O1657" s="182"/>
      <c r="P1657" s="182"/>
      <c r="Q1657" s="182"/>
      <c r="S1657" s="183"/>
    </row>
    <row r="1658" spans="9:19" s="3" customFormat="1" ht="12.75">
      <c r="I1658" s="26"/>
      <c r="J1658" s="182"/>
      <c r="K1658" s="182"/>
      <c r="L1658" s="182"/>
      <c r="M1658" s="182"/>
      <c r="N1658" s="182"/>
      <c r="O1658" s="182"/>
      <c r="P1658" s="182"/>
      <c r="Q1658" s="182"/>
      <c r="S1658" s="183"/>
    </row>
    <row r="1659" spans="9:19" s="3" customFormat="1" ht="12.75">
      <c r="I1659" s="26"/>
      <c r="J1659" s="182"/>
      <c r="K1659" s="182"/>
      <c r="L1659" s="182"/>
      <c r="M1659" s="182"/>
      <c r="N1659" s="182"/>
      <c r="O1659" s="182"/>
      <c r="P1659" s="182"/>
      <c r="Q1659" s="182"/>
      <c r="S1659" s="183"/>
    </row>
    <row r="1660" spans="9:19" s="3" customFormat="1" ht="12.75">
      <c r="I1660" s="26"/>
      <c r="J1660" s="182"/>
      <c r="K1660" s="182"/>
      <c r="L1660" s="182"/>
      <c r="M1660" s="182"/>
      <c r="N1660" s="182"/>
      <c r="O1660" s="182"/>
      <c r="P1660" s="182"/>
      <c r="Q1660" s="182"/>
      <c r="S1660" s="183"/>
    </row>
    <row r="1661" spans="9:19" s="3" customFormat="1" ht="12.75">
      <c r="I1661" s="26"/>
      <c r="J1661" s="182"/>
      <c r="K1661" s="182"/>
      <c r="L1661" s="182"/>
      <c r="M1661" s="182"/>
      <c r="N1661" s="182"/>
      <c r="O1661" s="182"/>
      <c r="P1661" s="182"/>
      <c r="Q1661" s="182"/>
      <c r="S1661" s="183"/>
    </row>
    <row r="1662" spans="9:19" s="3" customFormat="1" ht="12.75">
      <c r="I1662" s="26"/>
      <c r="J1662" s="182"/>
      <c r="K1662" s="182"/>
      <c r="L1662" s="182"/>
      <c r="M1662" s="182"/>
      <c r="N1662" s="182"/>
      <c r="O1662" s="182"/>
      <c r="P1662" s="182"/>
      <c r="Q1662" s="182"/>
      <c r="S1662" s="183"/>
    </row>
    <row r="1663" spans="9:19" s="3" customFormat="1" ht="12.75">
      <c r="I1663" s="26"/>
      <c r="J1663" s="182"/>
      <c r="K1663" s="182"/>
      <c r="L1663" s="182"/>
      <c r="M1663" s="182"/>
      <c r="N1663" s="182"/>
      <c r="O1663" s="182"/>
      <c r="P1663" s="182"/>
      <c r="Q1663" s="182"/>
      <c r="S1663" s="183"/>
    </row>
    <row r="1664" spans="9:19" s="3" customFormat="1" ht="12.75">
      <c r="I1664" s="26"/>
      <c r="J1664" s="182"/>
      <c r="K1664" s="182"/>
      <c r="L1664" s="182"/>
      <c r="M1664" s="182"/>
      <c r="N1664" s="182"/>
      <c r="O1664" s="182"/>
      <c r="P1664" s="182"/>
      <c r="Q1664" s="182"/>
      <c r="S1664" s="183"/>
    </row>
    <row r="1665" spans="9:19" s="3" customFormat="1" ht="12.75">
      <c r="I1665" s="26"/>
      <c r="J1665" s="182"/>
      <c r="K1665" s="182"/>
      <c r="L1665" s="182"/>
      <c r="M1665" s="182"/>
      <c r="N1665" s="182"/>
      <c r="O1665" s="182"/>
      <c r="P1665" s="182"/>
      <c r="Q1665" s="182"/>
      <c r="S1665" s="183"/>
    </row>
    <row r="1666" spans="9:19" s="3" customFormat="1" ht="12.75">
      <c r="I1666" s="26"/>
      <c r="J1666" s="182"/>
      <c r="K1666" s="182"/>
      <c r="L1666" s="182"/>
      <c r="M1666" s="182"/>
      <c r="N1666" s="182"/>
      <c r="O1666" s="182"/>
      <c r="P1666" s="182"/>
      <c r="Q1666" s="182"/>
      <c r="S1666" s="183"/>
    </row>
    <row r="1667" spans="9:19" s="3" customFormat="1" ht="12.75">
      <c r="I1667" s="26"/>
      <c r="J1667" s="182"/>
      <c r="K1667" s="182"/>
      <c r="L1667" s="182"/>
      <c r="M1667" s="182"/>
      <c r="N1667" s="182"/>
      <c r="O1667" s="182"/>
      <c r="P1667" s="182"/>
      <c r="Q1667" s="182"/>
      <c r="S1667" s="183"/>
    </row>
    <row r="1668" spans="9:19" s="3" customFormat="1" ht="12.75">
      <c r="I1668" s="26"/>
      <c r="J1668" s="182"/>
      <c r="K1668" s="182"/>
      <c r="L1668" s="182"/>
      <c r="M1668" s="182"/>
      <c r="N1668" s="182"/>
      <c r="O1668" s="182"/>
      <c r="P1668" s="182"/>
      <c r="Q1668" s="182"/>
      <c r="S1668" s="183"/>
    </row>
    <row r="1669" spans="9:19" s="3" customFormat="1" ht="12.75">
      <c r="I1669" s="26"/>
      <c r="J1669" s="182"/>
      <c r="K1669" s="182"/>
      <c r="L1669" s="182"/>
      <c r="M1669" s="182"/>
      <c r="N1669" s="182"/>
      <c r="O1669" s="182"/>
      <c r="P1669" s="182"/>
      <c r="Q1669" s="182"/>
      <c r="S1669" s="183"/>
    </row>
    <row r="1670" spans="9:19" s="3" customFormat="1" ht="12.75">
      <c r="I1670" s="26"/>
      <c r="J1670" s="182"/>
      <c r="K1670" s="182"/>
      <c r="L1670" s="182"/>
      <c r="M1670" s="182"/>
      <c r="N1670" s="182"/>
      <c r="O1670" s="182"/>
      <c r="P1670" s="182"/>
      <c r="Q1670" s="182"/>
      <c r="S1670" s="183"/>
    </row>
    <row r="1671" spans="9:19" s="3" customFormat="1" ht="12.75">
      <c r="I1671" s="26"/>
      <c r="J1671" s="182"/>
      <c r="K1671" s="182"/>
      <c r="L1671" s="182"/>
      <c r="M1671" s="182"/>
      <c r="N1671" s="182"/>
      <c r="O1671" s="182"/>
      <c r="P1671" s="182"/>
      <c r="Q1671" s="182"/>
      <c r="S1671" s="183"/>
    </row>
    <row r="1672" spans="9:19" s="3" customFormat="1" ht="12.75">
      <c r="I1672" s="26"/>
      <c r="J1672" s="182"/>
      <c r="K1672" s="182"/>
      <c r="L1672" s="182"/>
      <c r="M1672" s="182"/>
      <c r="N1672" s="182"/>
      <c r="O1672" s="182"/>
      <c r="P1672" s="182"/>
      <c r="Q1672" s="182"/>
      <c r="S1672" s="183"/>
    </row>
    <row r="1673" spans="9:19" s="3" customFormat="1" ht="12.75">
      <c r="I1673" s="26"/>
      <c r="J1673" s="182"/>
      <c r="K1673" s="182"/>
      <c r="L1673" s="182"/>
      <c r="M1673" s="182"/>
      <c r="N1673" s="182"/>
      <c r="O1673" s="182"/>
      <c r="P1673" s="182"/>
      <c r="Q1673" s="182"/>
      <c r="S1673" s="183"/>
    </row>
    <row r="1674" spans="9:19" s="3" customFormat="1" ht="12.75">
      <c r="I1674" s="26"/>
      <c r="J1674" s="182"/>
      <c r="K1674" s="182"/>
      <c r="L1674" s="182"/>
      <c r="M1674" s="182"/>
      <c r="N1674" s="182"/>
      <c r="O1674" s="182"/>
      <c r="P1674" s="182"/>
      <c r="Q1674" s="182"/>
      <c r="S1674" s="183"/>
    </row>
    <row r="1675" spans="9:19" s="3" customFormat="1" ht="12.75">
      <c r="I1675" s="26"/>
      <c r="J1675" s="182"/>
      <c r="K1675" s="182"/>
      <c r="L1675" s="182"/>
      <c r="M1675" s="182"/>
      <c r="N1675" s="182"/>
      <c r="O1675" s="182"/>
      <c r="P1675" s="182"/>
      <c r="Q1675" s="182"/>
      <c r="S1675" s="183"/>
    </row>
    <row r="1676" spans="9:19" s="3" customFormat="1" ht="12.75">
      <c r="I1676" s="26"/>
      <c r="J1676" s="182"/>
      <c r="K1676" s="182"/>
      <c r="L1676" s="182"/>
      <c r="M1676" s="182"/>
      <c r="N1676" s="182"/>
      <c r="O1676" s="182"/>
      <c r="P1676" s="182"/>
      <c r="Q1676" s="182"/>
      <c r="S1676" s="183"/>
    </row>
    <row r="1677" spans="9:19" s="3" customFormat="1" ht="12.75">
      <c r="I1677" s="26"/>
      <c r="J1677" s="182"/>
      <c r="K1677" s="182"/>
      <c r="L1677" s="182"/>
      <c r="M1677" s="182"/>
      <c r="N1677" s="182"/>
      <c r="O1677" s="182"/>
      <c r="P1677" s="182"/>
      <c r="Q1677" s="182"/>
      <c r="S1677" s="183"/>
    </row>
    <row r="1678" spans="9:19" s="3" customFormat="1" ht="12.75">
      <c r="I1678" s="26"/>
      <c r="J1678" s="182"/>
      <c r="K1678" s="182"/>
      <c r="L1678" s="182"/>
      <c r="M1678" s="182"/>
      <c r="N1678" s="182"/>
      <c r="O1678" s="182"/>
      <c r="P1678" s="182"/>
      <c r="Q1678" s="182"/>
      <c r="S1678" s="183"/>
    </row>
    <row r="1679" spans="9:19" s="3" customFormat="1" ht="12.75">
      <c r="I1679" s="26"/>
      <c r="J1679" s="182"/>
      <c r="K1679" s="182"/>
      <c r="L1679" s="182"/>
      <c r="M1679" s="182"/>
      <c r="N1679" s="182"/>
      <c r="O1679" s="182"/>
      <c r="P1679" s="182"/>
      <c r="Q1679" s="182"/>
      <c r="S1679" s="183"/>
    </row>
    <row r="1680" spans="9:19" s="3" customFormat="1" ht="12.75">
      <c r="I1680" s="26"/>
      <c r="J1680" s="182"/>
      <c r="K1680" s="182"/>
      <c r="L1680" s="182"/>
      <c r="M1680" s="182"/>
      <c r="N1680" s="182"/>
      <c r="O1680" s="182"/>
      <c r="P1680" s="182"/>
      <c r="Q1680" s="182"/>
      <c r="S1680" s="183"/>
    </row>
    <row r="1681" spans="9:19" s="3" customFormat="1" ht="12.75">
      <c r="I1681" s="26"/>
      <c r="J1681" s="182"/>
      <c r="K1681" s="182"/>
      <c r="L1681" s="182"/>
      <c r="M1681" s="182"/>
      <c r="N1681" s="182"/>
      <c r="O1681" s="182"/>
      <c r="P1681" s="182"/>
      <c r="Q1681" s="182"/>
      <c r="S1681" s="183"/>
    </row>
    <row r="1682" spans="9:19" s="3" customFormat="1" ht="12.75">
      <c r="I1682" s="26"/>
      <c r="J1682" s="182"/>
      <c r="K1682" s="182"/>
      <c r="L1682" s="182"/>
      <c r="M1682" s="182"/>
      <c r="N1682" s="182"/>
      <c r="O1682" s="182"/>
      <c r="P1682" s="182"/>
      <c r="Q1682" s="182"/>
      <c r="S1682" s="183"/>
    </row>
    <row r="1683" spans="9:19" s="3" customFormat="1" ht="12.75">
      <c r="I1683" s="26"/>
      <c r="J1683" s="182"/>
      <c r="K1683" s="182"/>
      <c r="L1683" s="182"/>
      <c r="M1683" s="182"/>
      <c r="N1683" s="182"/>
      <c r="O1683" s="182"/>
      <c r="P1683" s="182"/>
      <c r="Q1683" s="182"/>
      <c r="S1683" s="183"/>
    </row>
    <row r="1684" spans="9:19" s="3" customFormat="1" ht="12.75">
      <c r="I1684" s="26"/>
      <c r="J1684" s="182"/>
      <c r="K1684" s="182"/>
      <c r="L1684" s="182"/>
      <c r="M1684" s="182"/>
      <c r="N1684" s="182"/>
      <c r="O1684" s="182"/>
      <c r="P1684" s="182"/>
      <c r="Q1684" s="182"/>
      <c r="S1684" s="183"/>
    </row>
    <row r="1685" spans="9:19" s="3" customFormat="1" ht="12.75">
      <c r="I1685" s="26"/>
      <c r="J1685" s="182"/>
      <c r="K1685" s="182"/>
      <c r="L1685" s="182"/>
      <c r="M1685" s="182"/>
      <c r="N1685" s="182"/>
      <c r="O1685" s="182"/>
      <c r="P1685" s="182"/>
      <c r="Q1685" s="182"/>
      <c r="S1685" s="183"/>
    </row>
    <row r="1686" spans="9:19" s="3" customFormat="1" ht="12.75">
      <c r="I1686" s="26"/>
      <c r="J1686" s="182"/>
      <c r="K1686" s="182"/>
      <c r="L1686" s="182"/>
      <c r="M1686" s="182"/>
      <c r="N1686" s="182"/>
      <c r="O1686" s="182"/>
      <c r="P1686" s="182"/>
      <c r="Q1686" s="182"/>
      <c r="S1686" s="183"/>
    </row>
    <row r="1687" spans="9:19" s="3" customFormat="1" ht="12.75">
      <c r="I1687" s="26"/>
      <c r="J1687" s="182"/>
      <c r="K1687" s="182"/>
      <c r="L1687" s="182"/>
      <c r="M1687" s="182"/>
      <c r="N1687" s="182"/>
      <c r="O1687" s="182"/>
      <c r="P1687" s="182"/>
      <c r="Q1687" s="182"/>
      <c r="S1687" s="183"/>
    </row>
    <row r="1688" spans="9:19" s="3" customFormat="1" ht="12.75">
      <c r="I1688" s="26"/>
      <c r="J1688" s="182"/>
      <c r="K1688" s="182"/>
      <c r="L1688" s="182"/>
      <c r="M1688" s="182"/>
      <c r="N1688" s="182"/>
      <c r="O1688" s="182"/>
      <c r="P1688" s="182"/>
      <c r="Q1688" s="182"/>
      <c r="S1688" s="183"/>
    </row>
    <row r="1689" spans="9:19" s="3" customFormat="1" ht="12.75">
      <c r="I1689" s="26"/>
      <c r="J1689" s="182"/>
      <c r="K1689" s="182"/>
      <c r="L1689" s="182"/>
      <c r="M1689" s="182"/>
      <c r="N1689" s="182"/>
      <c r="O1689" s="182"/>
      <c r="P1689" s="182"/>
      <c r="Q1689" s="182"/>
      <c r="S1689" s="183"/>
    </row>
    <row r="1690" spans="9:19" s="3" customFormat="1" ht="12.75">
      <c r="I1690" s="26"/>
      <c r="J1690" s="182"/>
      <c r="K1690" s="182"/>
      <c r="L1690" s="182"/>
      <c r="M1690" s="182"/>
      <c r="N1690" s="182"/>
      <c r="O1690" s="182"/>
      <c r="P1690" s="182"/>
      <c r="Q1690" s="182"/>
      <c r="S1690" s="183"/>
    </row>
    <row r="1691" spans="9:19" s="3" customFormat="1" ht="12.75">
      <c r="I1691" s="26"/>
      <c r="J1691" s="182"/>
      <c r="K1691" s="182"/>
      <c r="L1691" s="182"/>
      <c r="M1691" s="182"/>
      <c r="N1691" s="182"/>
      <c r="O1691" s="182"/>
      <c r="P1691" s="182"/>
      <c r="Q1691" s="182"/>
      <c r="S1691" s="183"/>
    </row>
    <row r="1692" spans="9:19" s="3" customFormat="1" ht="12.75">
      <c r="I1692" s="26"/>
      <c r="J1692" s="182"/>
      <c r="K1692" s="182"/>
      <c r="L1692" s="182"/>
      <c r="M1692" s="182"/>
      <c r="N1692" s="182"/>
      <c r="O1692" s="182"/>
      <c r="P1692" s="182"/>
      <c r="Q1692" s="182"/>
      <c r="S1692" s="183"/>
    </row>
    <row r="1693" spans="9:19" s="3" customFormat="1" ht="12.75">
      <c r="I1693" s="26"/>
      <c r="J1693" s="182"/>
      <c r="K1693" s="182"/>
      <c r="L1693" s="182"/>
      <c r="M1693" s="182"/>
      <c r="N1693" s="182"/>
      <c r="O1693" s="182"/>
      <c r="P1693" s="182"/>
      <c r="Q1693" s="182"/>
      <c r="S1693" s="183"/>
    </row>
    <row r="1694" spans="9:19" s="3" customFormat="1" ht="12.75">
      <c r="I1694" s="26"/>
      <c r="J1694" s="182"/>
      <c r="K1694" s="182"/>
      <c r="L1694" s="182"/>
      <c r="M1694" s="182"/>
      <c r="N1694" s="182"/>
      <c r="O1694" s="182"/>
      <c r="P1694" s="182"/>
      <c r="Q1694" s="182"/>
      <c r="S1694" s="183"/>
    </row>
    <row r="1695" spans="9:19" s="3" customFormat="1" ht="12.75">
      <c r="I1695" s="26"/>
      <c r="J1695" s="182"/>
      <c r="K1695" s="182"/>
      <c r="L1695" s="182"/>
      <c r="M1695" s="182"/>
      <c r="N1695" s="182"/>
      <c r="O1695" s="182"/>
      <c r="P1695" s="182"/>
      <c r="Q1695" s="182"/>
      <c r="S1695" s="183"/>
    </row>
    <row r="1696" spans="9:19" s="3" customFormat="1" ht="12.75">
      <c r="I1696" s="26"/>
      <c r="J1696" s="182"/>
      <c r="K1696" s="182"/>
      <c r="L1696" s="182"/>
      <c r="M1696" s="182"/>
      <c r="N1696" s="182"/>
      <c r="O1696" s="182"/>
      <c r="P1696" s="182"/>
      <c r="Q1696" s="182"/>
      <c r="S1696" s="183"/>
    </row>
    <row r="1697" spans="9:19" s="3" customFormat="1" ht="12.75">
      <c r="I1697" s="26"/>
      <c r="J1697" s="182"/>
      <c r="K1697" s="182"/>
      <c r="L1697" s="182"/>
      <c r="M1697" s="182"/>
      <c r="N1697" s="182"/>
      <c r="O1697" s="182"/>
      <c r="P1697" s="182"/>
      <c r="Q1697" s="182"/>
      <c r="S1697" s="183"/>
    </row>
    <row r="1698" spans="9:19" s="3" customFormat="1" ht="12.75">
      <c r="I1698" s="26"/>
      <c r="J1698" s="182"/>
      <c r="K1698" s="182"/>
      <c r="L1698" s="182"/>
      <c r="M1698" s="182"/>
      <c r="N1698" s="182"/>
      <c r="O1698" s="182"/>
      <c r="P1698" s="182"/>
      <c r="Q1698" s="182"/>
      <c r="S1698" s="183"/>
    </row>
    <row r="1699" spans="9:19" s="3" customFormat="1" ht="12.75">
      <c r="I1699" s="26"/>
      <c r="J1699" s="182"/>
      <c r="K1699" s="182"/>
      <c r="L1699" s="182"/>
      <c r="M1699" s="182"/>
      <c r="N1699" s="182"/>
      <c r="O1699" s="182"/>
      <c r="P1699" s="182"/>
      <c r="Q1699" s="182"/>
      <c r="S1699" s="183"/>
    </row>
    <row r="1700" spans="9:19" s="3" customFormat="1" ht="12.75">
      <c r="I1700" s="26"/>
      <c r="J1700" s="182"/>
      <c r="K1700" s="182"/>
      <c r="L1700" s="182"/>
      <c r="M1700" s="182"/>
      <c r="N1700" s="182"/>
      <c r="O1700" s="182"/>
      <c r="P1700" s="182"/>
      <c r="Q1700" s="182"/>
      <c r="S1700" s="183"/>
    </row>
    <row r="1701" spans="9:19" s="3" customFormat="1" ht="12.75">
      <c r="I1701" s="26"/>
      <c r="J1701" s="182"/>
      <c r="K1701" s="182"/>
      <c r="L1701" s="182"/>
      <c r="M1701" s="182"/>
      <c r="N1701" s="182"/>
      <c r="O1701" s="182"/>
      <c r="P1701" s="182"/>
      <c r="Q1701" s="182"/>
      <c r="S1701" s="183"/>
    </row>
    <row r="1702" spans="9:19" s="3" customFormat="1" ht="12.75">
      <c r="I1702" s="26"/>
      <c r="J1702" s="182"/>
      <c r="K1702" s="182"/>
      <c r="L1702" s="182"/>
      <c r="M1702" s="182"/>
      <c r="N1702" s="182"/>
      <c r="O1702" s="182"/>
      <c r="P1702" s="182"/>
      <c r="Q1702" s="182"/>
      <c r="S1702" s="183"/>
    </row>
    <row r="1703" spans="9:19" s="3" customFormat="1" ht="12.75">
      <c r="I1703" s="26"/>
      <c r="J1703" s="182"/>
      <c r="K1703" s="182"/>
      <c r="L1703" s="182"/>
      <c r="M1703" s="182"/>
      <c r="N1703" s="182"/>
      <c r="O1703" s="182"/>
      <c r="P1703" s="182"/>
      <c r="Q1703" s="182"/>
      <c r="S1703" s="183"/>
    </row>
    <row r="1704" spans="9:19" s="3" customFormat="1" ht="12.75">
      <c r="I1704" s="26"/>
      <c r="J1704" s="182"/>
      <c r="K1704" s="182"/>
      <c r="L1704" s="182"/>
      <c r="M1704" s="182"/>
      <c r="N1704" s="182"/>
      <c r="O1704" s="182"/>
      <c r="P1704" s="182"/>
      <c r="Q1704" s="182"/>
      <c r="S1704" s="183"/>
    </row>
    <row r="1705" spans="9:19" s="3" customFormat="1" ht="12.75">
      <c r="I1705" s="26"/>
      <c r="J1705" s="182"/>
      <c r="K1705" s="182"/>
      <c r="L1705" s="182"/>
      <c r="M1705" s="182"/>
      <c r="N1705" s="182"/>
      <c r="O1705" s="182"/>
      <c r="P1705" s="182"/>
      <c r="Q1705" s="182"/>
      <c r="S1705" s="183"/>
    </row>
    <row r="1706" spans="9:19" s="3" customFormat="1" ht="12.75">
      <c r="I1706" s="26"/>
      <c r="J1706" s="182"/>
      <c r="K1706" s="182"/>
      <c r="L1706" s="182"/>
      <c r="M1706" s="182"/>
      <c r="N1706" s="182"/>
      <c r="O1706" s="182"/>
      <c r="P1706" s="182"/>
      <c r="Q1706" s="182"/>
      <c r="S1706" s="183"/>
    </row>
    <row r="1707" spans="9:19" s="3" customFormat="1" ht="12.75">
      <c r="I1707" s="26"/>
      <c r="J1707" s="182"/>
      <c r="K1707" s="182"/>
      <c r="L1707" s="182"/>
      <c r="M1707" s="182"/>
      <c r="N1707" s="182"/>
      <c r="O1707" s="182"/>
      <c r="P1707" s="182"/>
      <c r="Q1707" s="182"/>
      <c r="S1707" s="183"/>
    </row>
    <row r="1708" spans="9:19" s="3" customFormat="1" ht="12.75">
      <c r="I1708" s="26"/>
      <c r="J1708" s="182"/>
      <c r="K1708" s="182"/>
      <c r="L1708" s="182"/>
      <c r="M1708" s="182"/>
      <c r="N1708" s="182"/>
      <c r="O1708" s="182"/>
      <c r="P1708" s="182"/>
      <c r="Q1708" s="182"/>
      <c r="S1708" s="183"/>
    </row>
    <row r="1709" spans="9:19" s="3" customFormat="1" ht="12.75">
      <c r="I1709" s="26"/>
      <c r="J1709" s="182"/>
      <c r="K1709" s="182"/>
      <c r="L1709" s="182"/>
      <c r="M1709" s="182"/>
      <c r="N1709" s="182"/>
      <c r="O1709" s="182"/>
      <c r="P1709" s="182"/>
      <c r="Q1709" s="182"/>
      <c r="S1709" s="183"/>
    </row>
    <row r="1710" spans="9:19" s="3" customFormat="1" ht="12.75">
      <c r="I1710" s="26"/>
      <c r="J1710" s="182"/>
      <c r="K1710" s="182"/>
      <c r="L1710" s="182"/>
      <c r="M1710" s="182"/>
      <c r="N1710" s="182"/>
      <c r="O1710" s="182"/>
      <c r="P1710" s="182"/>
      <c r="Q1710" s="182"/>
      <c r="S1710" s="183"/>
    </row>
    <row r="1711" spans="9:19" s="3" customFormat="1" ht="12.75">
      <c r="I1711" s="26"/>
      <c r="J1711" s="182"/>
      <c r="K1711" s="182"/>
      <c r="L1711" s="182"/>
      <c r="M1711" s="182"/>
      <c r="N1711" s="182"/>
      <c r="O1711" s="182"/>
      <c r="P1711" s="182"/>
      <c r="Q1711" s="182"/>
      <c r="S1711" s="183"/>
    </row>
    <row r="1712" spans="9:19" s="3" customFormat="1" ht="12.75">
      <c r="I1712" s="26"/>
      <c r="J1712" s="182"/>
      <c r="K1712" s="182"/>
      <c r="L1712" s="182"/>
      <c r="M1712" s="182"/>
      <c r="N1712" s="182"/>
      <c r="O1712" s="182"/>
      <c r="P1712" s="182"/>
      <c r="Q1712" s="182"/>
      <c r="S1712" s="183"/>
    </row>
    <row r="1713" spans="9:19" s="3" customFormat="1" ht="12.75">
      <c r="I1713" s="26"/>
      <c r="J1713" s="182"/>
      <c r="K1713" s="182"/>
      <c r="L1713" s="182"/>
      <c r="M1713" s="182"/>
      <c r="N1713" s="182"/>
      <c r="O1713" s="182"/>
      <c r="P1713" s="182"/>
      <c r="Q1713" s="182"/>
      <c r="S1713" s="183"/>
    </row>
    <row r="1714" spans="9:19" s="3" customFormat="1" ht="12.75">
      <c r="I1714" s="26"/>
      <c r="J1714" s="182"/>
      <c r="K1714" s="182"/>
      <c r="L1714" s="182"/>
      <c r="M1714" s="182"/>
      <c r="N1714" s="182"/>
      <c r="O1714" s="182"/>
      <c r="P1714" s="182"/>
      <c r="Q1714" s="182"/>
      <c r="S1714" s="183"/>
    </row>
    <row r="1715" spans="9:19" s="3" customFormat="1" ht="12.75">
      <c r="I1715" s="26"/>
      <c r="J1715" s="182"/>
      <c r="K1715" s="182"/>
      <c r="L1715" s="182"/>
      <c r="M1715" s="182"/>
      <c r="N1715" s="182"/>
      <c r="O1715" s="182"/>
      <c r="P1715" s="182"/>
      <c r="Q1715" s="182"/>
      <c r="S1715" s="183"/>
    </row>
    <row r="1716" spans="9:19" s="3" customFormat="1" ht="12.75">
      <c r="I1716" s="26"/>
      <c r="J1716" s="182"/>
      <c r="K1716" s="182"/>
      <c r="L1716" s="182"/>
      <c r="M1716" s="182"/>
      <c r="N1716" s="182"/>
      <c r="O1716" s="182"/>
      <c r="P1716" s="182"/>
      <c r="Q1716" s="182"/>
      <c r="S1716" s="183"/>
    </row>
    <row r="1717" spans="9:19" s="3" customFormat="1" ht="12.75">
      <c r="I1717" s="26"/>
      <c r="J1717" s="182"/>
      <c r="K1717" s="182"/>
      <c r="L1717" s="182"/>
      <c r="M1717" s="182"/>
      <c r="N1717" s="182"/>
      <c r="O1717" s="182"/>
      <c r="P1717" s="182"/>
      <c r="Q1717" s="182"/>
      <c r="S1717" s="183"/>
    </row>
    <row r="1718" spans="9:19" s="3" customFormat="1" ht="12.75">
      <c r="I1718" s="26"/>
      <c r="J1718" s="182"/>
      <c r="K1718" s="182"/>
      <c r="L1718" s="182"/>
      <c r="M1718" s="182"/>
      <c r="N1718" s="182"/>
      <c r="O1718" s="182"/>
      <c r="P1718" s="182"/>
      <c r="Q1718" s="182"/>
      <c r="S1718" s="183"/>
    </row>
    <row r="1719" spans="9:19" s="3" customFormat="1" ht="12.75">
      <c r="I1719" s="26"/>
      <c r="J1719" s="182"/>
      <c r="K1719" s="182"/>
      <c r="L1719" s="182"/>
      <c r="M1719" s="182"/>
      <c r="N1719" s="182"/>
      <c r="O1719" s="182"/>
      <c r="P1719" s="182"/>
      <c r="Q1719" s="182"/>
      <c r="S1719" s="183"/>
    </row>
    <row r="1720" spans="9:19" s="3" customFormat="1" ht="12.75">
      <c r="I1720" s="26"/>
      <c r="J1720" s="182"/>
      <c r="K1720" s="182"/>
      <c r="L1720" s="182"/>
      <c r="M1720" s="182"/>
      <c r="N1720" s="182"/>
      <c r="O1720" s="182"/>
      <c r="P1720" s="182"/>
      <c r="Q1720" s="182"/>
      <c r="S1720" s="183"/>
    </row>
    <row r="1721" spans="9:19" s="3" customFormat="1" ht="12.75">
      <c r="I1721" s="26"/>
      <c r="J1721" s="182"/>
      <c r="K1721" s="182"/>
      <c r="L1721" s="182"/>
      <c r="M1721" s="182"/>
      <c r="N1721" s="182"/>
      <c r="O1721" s="182"/>
      <c r="P1721" s="182"/>
      <c r="Q1721" s="182"/>
      <c r="S1721" s="183"/>
    </row>
    <row r="1722" spans="9:19" s="3" customFormat="1" ht="12.75">
      <c r="I1722" s="26"/>
      <c r="J1722" s="182"/>
      <c r="K1722" s="182"/>
      <c r="L1722" s="182"/>
      <c r="M1722" s="182"/>
      <c r="N1722" s="182"/>
      <c r="O1722" s="182"/>
      <c r="P1722" s="182"/>
      <c r="Q1722" s="182"/>
      <c r="S1722" s="183"/>
    </row>
    <row r="1723" spans="9:19" s="3" customFormat="1" ht="12.75">
      <c r="I1723" s="26"/>
      <c r="J1723" s="182"/>
      <c r="K1723" s="182"/>
      <c r="L1723" s="182"/>
      <c r="M1723" s="182"/>
      <c r="N1723" s="182"/>
      <c r="O1723" s="182"/>
      <c r="P1723" s="182"/>
      <c r="Q1723" s="182"/>
      <c r="S1723" s="183"/>
    </row>
    <row r="1724" spans="9:19" s="3" customFormat="1" ht="12.75">
      <c r="I1724" s="26"/>
      <c r="J1724" s="182"/>
      <c r="K1724" s="182"/>
      <c r="L1724" s="182"/>
      <c r="M1724" s="182"/>
      <c r="N1724" s="182"/>
      <c r="O1724" s="182"/>
      <c r="P1724" s="182"/>
      <c r="Q1724" s="182"/>
      <c r="S1724" s="183"/>
    </row>
    <row r="1725" spans="9:19" s="3" customFormat="1" ht="12.75">
      <c r="I1725" s="26"/>
      <c r="J1725" s="182"/>
      <c r="K1725" s="182"/>
      <c r="L1725" s="182"/>
      <c r="M1725" s="182"/>
      <c r="N1725" s="182"/>
      <c r="O1725" s="182"/>
      <c r="P1725" s="182"/>
      <c r="Q1725" s="182"/>
      <c r="S1725" s="183"/>
    </row>
    <row r="1726" spans="9:19" s="3" customFormat="1" ht="12.75">
      <c r="I1726" s="26"/>
      <c r="J1726" s="182"/>
      <c r="K1726" s="182"/>
      <c r="L1726" s="182"/>
      <c r="M1726" s="182"/>
      <c r="N1726" s="182"/>
      <c r="O1726" s="182"/>
      <c r="P1726" s="182"/>
      <c r="Q1726" s="182"/>
      <c r="S1726" s="183"/>
    </row>
    <row r="1727" spans="9:19" s="3" customFormat="1" ht="12.75">
      <c r="I1727" s="26"/>
      <c r="J1727" s="182"/>
      <c r="K1727" s="182"/>
      <c r="L1727" s="182"/>
      <c r="M1727" s="182"/>
      <c r="N1727" s="182"/>
      <c r="O1727" s="182"/>
      <c r="P1727" s="182"/>
      <c r="Q1727" s="182"/>
      <c r="S1727" s="183"/>
    </row>
    <row r="1728" spans="9:19" s="3" customFormat="1" ht="12.75">
      <c r="I1728" s="26"/>
      <c r="J1728" s="182"/>
      <c r="K1728" s="182"/>
      <c r="L1728" s="182"/>
      <c r="M1728" s="182"/>
      <c r="N1728" s="182"/>
      <c r="O1728" s="182"/>
      <c r="P1728" s="182"/>
      <c r="Q1728" s="182"/>
      <c r="S1728" s="183"/>
    </row>
    <row r="1729" spans="9:19" s="3" customFormat="1" ht="12.75">
      <c r="I1729" s="26"/>
      <c r="J1729" s="182"/>
      <c r="K1729" s="182"/>
      <c r="L1729" s="182"/>
      <c r="M1729" s="182"/>
      <c r="N1729" s="182"/>
      <c r="O1729" s="182"/>
      <c r="P1729" s="182"/>
      <c r="Q1729" s="182"/>
      <c r="S1729" s="183"/>
    </row>
    <row r="1730" spans="9:19" s="3" customFormat="1" ht="12.75">
      <c r="I1730" s="26"/>
      <c r="J1730" s="182"/>
      <c r="K1730" s="182"/>
      <c r="L1730" s="182"/>
      <c r="M1730" s="182"/>
      <c r="N1730" s="182"/>
      <c r="O1730" s="182"/>
      <c r="P1730" s="182"/>
      <c r="Q1730" s="182"/>
      <c r="S1730" s="183"/>
    </row>
    <row r="1731" spans="9:19" s="3" customFormat="1" ht="12.75">
      <c r="I1731" s="26"/>
      <c r="J1731" s="182"/>
      <c r="K1731" s="182"/>
      <c r="L1731" s="182"/>
      <c r="M1731" s="182"/>
      <c r="N1731" s="182"/>
      <c r="O1731" s="182"/>
      <c r="P1731" s="182"/>
      <c r="Q1731" s="182"/>
      <c r="S1731" s="183"/>
    </row>
    <row r="1732" spans="9:19" s="3" customFormat="1" ht="12.75">
      <c r="I1732" s="26"/>
      <c r="J1732" s="182"/>
      <c r="K1732" s="182"/>
      <c r="L1732" s="182"/>
      <c r="M1732" s="182"/>
      <c r="N1732" s="182"/>
      <c r="O1732" s="182"/>
      <c r="P1732" s="182"/>
      <c r="Q1732" s="182"/>
      <c r="S1732" s="183"/>
    </row>
    <row r="1733" spans="9:19" s="3" customFormat="1" ht="12.75">
      <c r="I1733" s="26"/>
      <c r="J1733" s="182"/>
      <c r="K1733" s="182"/>
      <c r="L1733" s="182"/>
      <c r="M1733" s="182"/>
      <c r="N1733" s="182"/>
      <c r="O1733" s="182"/>
      <c r="P1733" s="182"/>
      <c r="Q1733" s="182"/>
      <c r="S1733" s="183"/>
    </row>
    <row r="1734" spans="9:19" s="3" customFormat="1" ht="12.75">
      <c r="I1734" s="26"/>
      <c r="J1734" s="182"/>
      <c r="K1734" s="182"/>
      <c r="L1734" s="182"/>
      <c r="M1734" s="182"/>
      <c r="N1734" s="182"/>
      <c r="O1734" s="182"/>
      <c r="P1734" s="182"/>
      <c r="Q1734" s="182"/>
      <c r="S1734" s="183"/>
    </row>
    <row r="1735" spans="9:19" s="3" customFormat="1" ht="12.75">
      <c r="I1735" s="26"/>
      <c r="J1735" s="182"/>
      <c r="K1735" s="182"/>
      <c r="L1735" s="182"/>
      <c r="M1735" s="182"/>
      <c r="N1735" s="182"/>
      <c r="O1735" s="182"/>
      <c r="P1735" s="182"/>
      <c r="Q1735" s="182"/>
      <c r="S1735" s="183"/>
    </row>
    <row r="1736" spans="9:19" s="3" customFormat="1" ht="12.75">
      <c r="I1736" s="26"/>
      <c r="J1736" s="182"/>
      <c r="K1736" s="182"/>
      <c r="L1736" s="182"/>
      <c r="M1736" s="182"/>
      <c r="N1736" s="182"/>
      <c r="O1736" s="182"/>
      <c r="P1736" s="182"/>
      <c r="Q1736" s="182"/>
      <c r="S1736" s="183"/>
    </row>
    <row r="1737" spans="9:19" s="3" customFormat="1" ht="12.75">
      <c r="I1737" s="26"/>
      <c r="J1737" s="182"/>
      <c r="K1737" s="182"/>
      <c r="L1737" s="182"/>
      <c r="M1737" s="182"/>
      <c r="N1737" s="182"/>
      <c r="O1737" s="182"/>
      <c r="P1737" s="182"/>
      <c r="Q1737" s="182"/>
      <c r="S1737" s="183"/>
    </row>
    <row r="1738" spans="9:19" s="3" customFormat="1" ht="12.75">
      <c r="I1738" s="26"/>
      <c r="J1738" s="182"/>
      <c r="K1738" s="182"/>
      <c r="L1738" s="182"/>
      <c r="M1738" s="182"/>
      <c r="N1738" s="182"/>
      <c r="O1738" s="182"/>
      <c r="P1738" s="182"/>
      <c r="Q1738" s="182"/>
      <c r="S1738" s="183"/>
    </row>
    <row r="1739" spans="9:19" s="3" customFormat="1" ht="12.75">
      <c r="I1739" s="26"/>
      <c r="J1739" s="182"/>
      <c r="K1739" s="182"/>
      <c r="L1739" s="182"/>
      <c r="M1739" s="182"/>
      <c r="N1739" s="182"/>
      <c r="O1739" s="182"/>
      <c r="P1739" s="182"/>
      <c r="Q1739" s="182"/>
      <c r="S1739" s="183"/>
    </row>
    <row r="1740" spans="9:19" s="3" customFormat="1" ht="12.75">
      <c r="I1740" s="26"/>
      <c r="J1740" s="182"/>
      <c r="K1740" s="182"/>
      <c r="L1740" s="182"/>
      <c r="M1740" s="182"/>
      <c r="N1740" s="182"/>
      <c r="O1740" s="182"/>
      <c r="P1740" s="182"/>
      <c r="Q1740" s="182"/>
      <c r="S1740" s="183"/>
    </row>
    <row r="1741" spans="9:19" s="3" customFormat="1" ht="12.75">
      <c r="I1741" s="26"/>
      <c r="J1741" s="182"/>
      <c r="K1741" s="182"/>
      <c r="L1741" s="182"/>
      <c r="M1741" s="182"/>
      <c r="N1741" s="182"/>
      <c r="O1741" s="182"/>
      <c r="P1741" s="182"/>
      <c r="Q1741" s="182"/>
      <c r="S1741" s="183"/>
    </row>
    <row r="1742" spans="9:19" s="3" customFormat="1" ht="12.75">
      <c r="I1742" s="26"/>
      <c r="J1742" s="182"/>
      <c r="K1742" s="182"/>
      <c r="L1742" s="182"/>
      <c r="M1742" s="182"/>
      <c r="N1742" s="182"/>
      <c r="O1742" s="182"/>
      <c r="P1742" s="182"/>
      <c r="Q1742" s="182"/>
      <c r="S1742" s="183"/>
    </row>
    <row r="1743" spans="9:19" s="3" customFormat="1" ht="12.75">
      <c r="I1743" s="26"/>
      <c r="J1743" s="182"/>
      <c r="K1743" s="182"/>
      <c r="L1743" s="182"/>
      <c r="M1743" s="182"/>
      <c r="N1743" s="182"/>
      <c r="O1743" s="182"/>
      <c r="P1743" s="182"/>
      <c r="Q1743" s="182"/>
      <c r="S1743" s="183"/>
    </row>
    <row r="1744" spans="9:19" s="3" customFormat="1" ht="12.75">
      <c r="I1744" s="26"/>
      <c r="J1744" s="182"/>
      <c r="K1744" s="182"/>
      <c r="L1744" s="182"/>
      <c r="M1744" s="182"/>
      <c r="N1744" s="182"/>
      <c r="O1744" s="182"/>
      <c r="P1744" s="182"/>
      <c r="Q1744" s="182"/>
      <c r="S1744" s="183"/>
    </row>
    <row r="1745" spans="9:19" s="3" customFormat="1" ht="12.75">
      <c r="I1745" s="26"/>
      <c r="J1745" s="182"/>
      <c r="K1745" s="182"/>
      <c r="L1745" s="182"/>
      <c r="M1745" s="182"/>
      <c r="N1745" s="182"/>
      <c r="O1745" s="182"/>
      <c r="P1745" s="182"/>
      <c r="Q1745" s="182"/>
      <c r="S1745" s="183"/>
    </row>
    <row r="1746" spans="9:19" s="3" customFormat="1" ht="12.75">
      <c r="I1746" s="26"/>
      <c r="J1746" s="182"/>
      <c r="K1746" s="182"/>
      <c r="L1746" s="182"/>
      <c r="M1746" s="182"/>
      <c r="N1746" s="182"/>
      <c r="O1746" s="182"/>
      <c r="P1746" s="182"/>
      <c r="Q1746" s="182"/>
      <c r="S1746" s="183"/>
    </row>
    <row r="1747" spans="9:19" s="3" customFormat="1" ht="12.75">
      <c r="I1747" s="26"/>
      <c r="J1747" s="182"/>
      <c r="K1747" s="182"/>
      <c r="L1747" s="182"/>
      <c r="M1747" s="182"/>
      <c r="N1747" s="182"/>
      <c r="O1747" s="182"/>
      <c r="P1747" s="182"/>
      <c r="Q1747" s="182"/>
      <c r="S1747" s="183"/>
    </row>
    <row r="1748" spans="9:19" s="3" customFormat="1" ht="12.75">
      <c r="I1748" s="26"/>
      <c r="J1748" s="182"/>
      <c r="K1748" s="182"/>
      <c r="L1748" s="182"/>
      <c r="M1748" s="182"/>
      <c r="N1748" s="182"/>
      <c r="O1748" s="182"/>
      <c r="P1748" s="182"/>
      <c r="Q1748" s="182"/>
      <c r="S1748" s="183"/>
    </row>
    <row r="1749" spans="9:19" s="3" customFormat="1" ht="12.75">
      <c r="I1749" s="26"/>
      <c r="J1749" s="182"/>
      <c r="K1749" s="182"/>
      <c r="L1749" s="182"/>
      <c r="M1749" s="182"/>
      <c r="N1749" s="182"/>
      <c r="O1749" s="182"/>
      <c r="P1749" s="182"/>
      <c r="Q1749" s="182"/>
      <c r="S1749" s="183"/>
    </row>
    <row r="1750" spans="9:19" s="3" customFormat="1" ht="12.75">
      <c r="I1750" s="26"/>
      <c r="J1750" s="182"/>
      <c r="K1750" s="182"/>
      <c r="L1750" s="182"/>
      <c r="M1750" s="182"/>
      <c r="N1750" s="182"/>
      <c r="O1750" s="182"/>
      <c r="P1750" s="182"/>
      <c r="Q1750" s="182"/>
      <c r="S1750" s="183"/>
    </row>
    <row r="1751" spans="9:19" s="3" customFormat="1" ht="12.75">
      <c r="I1751" s="26"/>
      <c r="J1751" s="182"/>
      <c r="K1751" s="182"/>
      <c r="L1751" s="182"/>
      <c r="M1751" s="182"/>
      <c r="N1751" s="182"/>
      <c r="O1751" s="182"/>
      <c r="P1751" s="182"/>
      <c r="Q1751" s="182"/>
      <c r="S1751" s="183"/>
    </row>
    <row r="1752" spans="9:19" s="3" customFormat="1" ht="12.75">
      <c r="I1752" s="26"/>
      <c r="J1752" s="182"/>
      <c r="K1752" s="182"/>
      <c r="L1752" s="182"/>
      <c r="M1752" s="182"/>
      <c r="N1752" s="182"/>
      <c r="O1752" s="182"/>
      <c r="P1752" s="182"/>
      <c r="Q1752" s="182"/>
      <c r="S1752" s="183"/>
    </row>
    <row r="1753" spans="9:19" s="3" customFormat="1" ht="12.75">
      <c r="I1753" s="26"/>
      <c r="J1753" s="182"/>
      <c r="K1753" s="182"/>
      <c r="L1753" s="182"/>
      <c r="M1753" s="182"/>
      <c r="N1753" s="182"/>
      <c r="O1753" s="182"/>
      <c r="P1753" s="182"/>
      <c r="Q1753" s="182"/>
      <c r="S1753" s="183"/>
    </row>
    <row r="1754" spans="9:19" s="3" customFormat="1" ht="12.75">
      <c r="I1754" s="26"/>
      <c r="J1754" s="182"/>
      <c r="K1754" s="182"/>
      <c r="L1754" s="182"/>
      <c r="M1754" s="182"/>
      <c r="N1754" s="182"/>
      <c r="O1754" s="182"/>
      <c r="P1754" s="182"/>
      <c r="Q1754" s="182"/>
      <c r="S1754" s="183"/>
    </row>
    <row r="1755" spans="9:19" s="3" customFormat="1" ht="12.75">
      <c r="I1755" s="26"/>
      <c r="J1755" s="182"/>
      <c r="K1755" s="182"/>
      <c r="L1755" s="182"/>
      <c r="M1755" s="182"/>
      <c r="N1755" s="182"/>
      <c r="O1755" s="182"/>
      <c r="P1755" s="182"/>
      <c r="Q1755" s="182"/>
      <c r="S1755" s="183"/>
    </row>
    <row r="1756" spans="9:19" s="3" customFormat="1" ht="12.75">
      <c r="I1756" s="26"/>
      <c r="J1756" s="182"/>
      <c r="K1756" s="182"/>
      <c r="L1756" s="182"/>
      <c r="M1756" s="182"/>
      <c r="N1756" s="182"/>
      <c r="O1756" s="182"/>
      <c r="P1756" s="182"/>
      <c r="Q1756" s="182"/>
      <c r="S1756" s="183"/>
    </row>
    <row r="1757" spans="9:19" s="3" customFormat="1" ht="12.75">
      <c r="I1757" s="26"/>
      <c r="J1757" s="182"/>
      <c r="K1757" s="182"/>
      <c r="L1757" s="182"/>
      <c r="M1757" s="182"/>
      <c r="N1757" s="182"/>
      <c r="O1757" s="182"/>
      <c r="P1757" s="182"/>
      <c r="Q1757" s="182"/>
      <c r="S1757" s="183"/>
    </row>
    <row r="1758" spans="9:19" s="3" customFormat="1" ht="12.75">
      <c r="I1758" s="26"/>
      <c r="J1758" s="182"/>
      <c r="K1758" s="182"/>
      <c r="L1758" s="182"/>
      <c r="M1758" s="182"/>
      <c r="N1758" s="182"/>
      <c r="O1758" s="182"/>
      <c r="P1758" s="182"/>
      <c r="Q1758" s="182"/>
      <c r="S1758" s="183"/>
    </row>
    <row r="1759" spans="9:19" s="3" customFormat="1" ht="12.75">
      <c r="I1759" s="26"/>
      <c r="J1759" s="182"/>
      <c r="K1759" s="182"/>
      <c r="L1759" s="182"/>
      <c r="M1759" s="182"/>
      <c r="N1759" s="182"/>
      <c r="O1759" s="182"/>
      <c r="P1759" s="182"/>
      <c r="Q1759" s="182"/>
      <c r="S1759" s="183"/>
    </row>
    <row r="1760" spans="9:19" s="3" customFormat="1" ht="12.75">
      <c r="I1760" s="26"/>
      <c r="J1760" s="182"/>
      <c r="K1760" s="182"/>
      <c r="L1760" s="182"/>
      <c r="M1760" s="182"/>
      <c r="N1760" s="182"/>
      <c r="O1760" s="182"/>
      <c r="P1760" s="182"/>
      <c r="Q1760" s="182"/>
      <c r="S1760" s="183"/>
    </row>
    <row r="1761" spans="9:19" s="3" customFormat="1" ht="12.75">
      <c r="I1761" s="26"/>
      <c r="J1761" s="182"/>
      <c r="K1761" s="182"/>
      <c r="L1761" s="182"/>
      <c r="M1761" s="182"/>
      <c r="N1761" s="182"/>
      <c r="O1761" s="182"/>
      <c r="P1761" s="182"/>
      <c r="Q1761" s="182"/>
      <c r="S1761" s="183"/>
    </row>
    <row r="1762" spans="9:19" s="3" customFormat="1" ht="12.75">
      <c r="I1762" s="26"/>
      <c r="J1762" s="182"/>
      <c r="K1762" s="182"/>
      <c r="L1762" s="182"/>
      <c r="M1762" s="182"/>
      <c r="N1762" s="182"/>
      <c r="O1762" s="182"/>
      <c r="P1762" s="182"/>
      <c r="Q1762" s="182"/>
      <c r="S1762" s="183"/>
    </row>
    <row r="1763" spans="9:19" s="3" customFormat="1" ht="12.75">
      <c r="I1763" s="26"/>
      <c r="J1763" s="182"/>
      <c r="K1763" s="182"/>
      <c r="L1763" s="182"/>
      <c r="M1763" s="182"/>
      <c r="N1763" s="182"/>
      <c r="O1763" s="182"/>
      <c r="P1763" s="182"/>
      <c r="Q1763" s="182"/>
      <c r="S1763" s="183"/>
    </row>
    <row r="1764" spans="9:19" s="3" customFormat="1" ht="12.75">
      <c r="I1764" s="26"/>
      <c r="J1764" s="182"/>
      <c r="K1764" s="182"/>
      <c r="L1764" s="182"/>
      <c r="M1764" s="182"/>
      <c r="N1764" s="182"/>
      <c r="O1764" s="182"/>
      <c r="P1764" s="182"/>
      <c r="Q1764" s="182"/>
      <c r="S1764" s="183"/>
    </row>
    <row r="1765" spans="9:19" s="3" customFormat="1" ht="12.75">
      <c r="I1765" s="26"/>
      <c r="J1765" s="182"/>
      <c r="K1765" s="182"/>
      <c r="L1765" s="182"/>
      <c r="M1765" s="182"/>
      <c r="N1765" s="182"/>
      <c r="O1765" s="182"/>
      <c r="P1765" s="182"/>
      <c r="Q1765" s="182"/>
      <c r="S1765" s="183"/>
    </row>
    <row r="1766" spans="9:19" s="3" customFormat="1" ht="12.75">
      <c r="I1766" s="26"/>
      <c r="J1766" s="182"/>
      <c r="K1766" s="182"/>
      <c r="L1766" s="182"/>
      <c r="M1766" s="182"/>
      <c r="N1766" s="182"/>
      <c r="O1766" s="182"/>
      <c r="P1766" s="182"/>
      <c r="Q1766" s="182"/>
      <c r="S1766" s="183"/>
    </row>
    <row r="1767" spans="9:19" s="3" customFormat="1" ht="12.75">
      <c r="I1767" s="26"/>
      <c r="J1767" s="182"/>
      <c r="K1767" s="182"/>
      <c r="L1767" s="182"/>
      <c r="M1767" s="182"/>
      <c r="N1767" s="182"/>
      <c r="O1767" s="182"/>
      <c r="P1767" s="182"/>
      <c r="Q1767" s="182"/>
      <c r="S1767" s="183"/>
    </row>
    <row r="1768" spans="9:19" s="3" customFormat="1" ht="12.75">
      <c r="I1768" s="26"/>
      <c r="J1768" s="182"/>
      <c r="K1768" s="182"/>
      <c r="L1768" s="182"/>
      <c r="M1768" s="182"/>
      <c r="N1768" s="182"/>
      <c r="O1768" s="182"/>
      <c r="P1768" s="182"/>
      <c r="Q1768" s="182"/>
      <c r="S1768" s="183"/>
    </row>
    <row r="1769" spans="9:19" s="3" customFormat="1" ht="12.75">
      <c r="I1769" s="26"/>
      <c r="J1769" s="182"/>
      <c r="K1769" s="182"/>
      <c r="L1769" s="182"/>
      <c r="M1769" s="182"/>
      <c r="N1769" s="182"/>
      <c r="O1769" s="182"/>
      <c r="P1769" s="182"/>
      <c r="Q1769" s="182"/>
      <c r="S1769" s="183"/>
    </row>
    <row r="1770" spans="9:19" s="3" customFormat="1" ht="12.75">
      <c r="I1770" s="26"/>
      <c r="J1770" s="182"/>
      <c r="K1770" s="182"/>
      <c r="L1770" s="182"/>
      <c r="M1770" s="182"/>
      <c r="N1770" s="182"/>
      <c r="O1770" s="182"/>
      <c r="P1770" s="182"/>
      <c r="Q1770" s="182"/>
      <c r="S1770" s="183"/>
    </row>
    <row r="1771" spans="9:19" s="3" customFormat="1" ht="12.75">
      <c r="I1771" s="26"/>
      <c r="J1771" s="182"/>
      <c r="K1771" s="182"/>
      <c r="L1771" s="182"/>
      <c r="M1771" s="182"/>
      <c r="N1771" s="182"/>
      <c r="O1771" s="182"/>
      <c r="P1771" s="182"/>
      <c r="Q1771" s="182"/>
      <c r="S1771" s="183"/>
    </row>
    <row r="1772" spans="9:19" s="3" customFormat="1" ht="12.75">
      <c r="I1772" s="26"/>
      <c r="J1772" s="182"/>
      <c r="K1772" s="182"/>
      <c r="L1772" s="182"/>
      <c r="M1772" s="182"/>
      <c r="N1772" s="182"/>
      <c r="O1772" s="182"/>
      <c r="P1772" s="182"/>
      <c r="Q1772" s="182"/>
      <c r="S1772" s="183"/>
    </row>
    <row r="1773" spans="9:19" s="3" customFormat="1" ht="12.75">
      <c r="I1773" s="26"/>
      <c r="J1773" s="182"/>
      <c r="K1773" s="182"/>
      <c r="L1773" s="182"/>
      <c r="M1773" s="182"/>
      <c r="N1773" s="182"/>
      <c r="O1773" s="182"/>
      <c r="P1773" s="182"/>
      <c r="Q1773" s="182"/>
      <c r="S1773" s="183"/>
    </row>
    <row r="1774" spans="9:19" s="3" customFormat="1" ht="12.75">
      <c r="I1774" s="26"/>
      <c r="J1774" s="182"/>
      <c r="K1774" s="182"/>
      <c r="L1774" s="182"/>
      <c r="M1774" s="182"/>
      <c r="N1774" s="182"/>
      <c r="O1774" s="182"/>
      <c r="P1774" s="182"/>
      <c r="Q1774" s="182"/>
      <c r="S1774" s="183"/>
    </row>
    <row r="1775" spans="9:19" s="3" customFormat="1" ht="12.75">
      <c r="I1775" s="26"/>
      <c r="J1775" s="182"/>
      <c r="K1775" s="182"/>
      <c r="L1775" s="182"/>
      <c r="M1775" s="182"/>
      <c r="N1775" s="182"/>
      <c r="O1775" s="182"/>
      <c r="P1775" s="182"/>
      <c r="Q1775" s="182"/>
      <c r="S1775" s="183"/>
    </row>
    <row r="1776" spans="9:19" s="3" customFormat="1" ht="12.75">
      <c r="I1776" s="26"/>
      <c r="J1776" s="182"/>
      <c r="K1776" s="182"/>
      <c r="L1776" s="182"/>
      <c r="M1776" s="182"/>
      <c r="N1776" s="182"/>
      <c r="O1776" s="182"/>
      <c r="P1776" s="182"/>
      <c r="Q1776" s="182"/>
      <c r="S1776" s="183"/>
    </row>
    <row r="1777" spans="9:19" s="3" customFormat="1" ht="12.75">
      <c r="I1777" s="26"/>
      <c r="J1777" s="182"/>
      <c r="K1777" s="182"/>
      <c r="L1777" s="182"/>
      <c r="M1777" s="182"/>
      <c r="N1777" s="182"/>
      <c r="O1777" s="182"/>
      <c r="P1777" s="182"/>
      <c r="Q1777" s="182"/>
      <c r="S1777" s="183"/>
    </row>
    <row r="1778" spans="9:19" s="3" customFormat="1" ht="12.75">
      <c r="I1778" s="26"/>
      <c r="J1778" s="182"/>
      <c r="K1778" s="182"/>
      <c r="L1778" s="182"/>
      <c r="M1778" s="182"/>
      <c r="N1778" s="182"/>
      <c r="O1778" s="182"/>
      <c r="P1778" s="182"/>
      <c r="Q1778" s="182"/>
      <c r="S1778" s="183"/>
    </row>
    <row r="1779" spans="9:19" s="3" customFormat="1" ht="12.75">
      <c r="I1779" s="26"/>
      <c r="J1779" s="182"/>
      <c r="K1779" s="182"/>
      <c r="L1779" s="182"/>
      <c r="M1779" s="182"/>
      <c r="N1779" s="182"/>
      <c r="O1779" s="182"/>
      <c r="P1779" s="182"/>
      <c r="Q1779" s="182"/>
      <c r="S1779" s="183"/>
    </row>
    <row r="1780" spans="9:19" s="3" customFormat="1" ht="12.75">
      <c r="I1780" s="26"/>
      <c r="J1780" s="182"/>
      <c r="K1780" s="182"/>
      <c r="L1780" s="182"/>
      <c r="M1780" s="182"/>
      <c r="N1780" s="182"/>
      <c r="O1780" s="182"/>
      <c r="P1780" s="182"/>
      <c r="Q1780" s="182"/>
      <c r="S1780" s="183"/>
    </row>
    <row r="1781" spans="9:19" s="3" customFormat="1" ht="12.75">
      <c r="I1781" s="26"/>
      <c r="J1781" s="182"/>
      <c r="K1781" s="182"/>
      <c r="L1781" s="182"/>
      <c r="M1781" s="182"/>
      <c r="N1781" s="182"/>
      <c r="O1781" s="182"/>
      <c r="P1781" s="182"/>
      <c r="Q1781" s="182"/>
      <c r="S1781" s="183"/>
    </row>
    <row r="1782" spans="9:19" s="3" customFormat="1" ht="12.75">
      <c r="I1782" s="26"/>
      <c r="J1782" s="182"/>
      <c r="K1782" s="182"/>
      <c r="L1782" s="182"/>
      <c r="M1782" s="182"/>
      <c r="N1782" s="182"/>
      <c r="O1782" s="182"/>
      <c r="P1782" s="182"/>
      <c r="Q1782" s="182"/>
      <c r="S1782" s="183"/>
    </row>
    <row r="1783" spans="9:19" s="3" customFormat="1" ht="12.75">
      <c r="I1783" s="26"/>
      <c r="J1783" s="182"/>
      <c r="K1783" s="182"/>
      <c r="L1783" s="182"/>
      <c r="M1783" s="182"/>
      <c r="N1783" s="182"/>
      <c r="O1783" s="182"/>
      <c r="P1783" s="182"/>
      <c r="Q1783" s="182"/>
      <c r="S1783" s="183"/>
    </row>
    <row r="1784" spans="9:19" s="3" customFormat="1" ht="12.75">
      <c r="I1784" s="26"/>
      <c r="J1784" s="182"/>
      <c r="K1784" s="182"/>
      <c r="L1784" s="182"/>
      <c r="M1784" s="182"/>
      <c r="N1784" s="182"/>
      <c r="O1784" s="182"/>
      <c r="P1784" s="182"/>
      <c r="Q1784" s="182"/>
      <c r="S1784" s="183"/>
    </row>
    <row r="1785" spans="9:19" s="3" customFormat="1" ht="12.75">
      <c r="I1785" s="26"/>
      <c r="J1785" s="182"/>
      <c r="K1785" s="182"/>
      <c r="L1785" s="182"/>
      <c r="M1785" s="182"/>
      <c r="N1785" s="182"/>
      <c r="O1785" s="182"/>
      <c r="P1785" s="182"/>
      <c r="Q1785" s="182"/>
      <c r="S1785" s="183"/>
    </row>
    <row r="1786" spans="9:19" s="3" customFormat="1" ht="12.75">
      <c r="I1786" s="26"/>
      <c r="J1786" s="182"/>
      <c r="K1786" s="182"/>
      <c r="L1786" s="182"/>
      <c r="M1786" s="182"/>
      <c r="N1786" s="182"/>
      <c r="O1786" s="182"/>
      <c r="P1786" s="182"/>
      <c r="Q1786" s="182"/>
      <c r="S1786" s="183"/>
    </row>
    <row r="1787" spans="9:19" s="3" customFormat="1" ht="12.75">
      <c r="I1787" s="26"/>
      <c r="J1787" s="182"/>
      <c r="K1787" s="182"/>
      <c r="L1787" s="182"/>
      <c r="M1787" s="182"/>
      <c r="N1787" s="182"/>
      <c r="O1787" s="182"/>
      <c r="P1787" s="182"/>
      <c r="Q1787" s="182"/>
      <c r="S1787" s="183"/>
    </row>
    <row r="1788" spans="9:19" s="3" customFormat="1" ht="12.75">
      <c r="I1788" s="26"/>
      <c r="J1788" s="182"/>
      <c r="K1788" s="182"/>
      <c r="L1788" s="182"/>
      <c r="M1788" s="182"/>
      <c r="N1788" s="182"/>
      <c r="O1788" s="182"/>
      <c r="P1788" s="182"/>
      <c r="Q1788" s="182"/>
      <c r="S1788" s="183"/>
    </row>
    <row r="1789" spans="9:19" s="3" customFormat="1" ht="12.75">
      <c r="I1789" s="26"/>
      <c r="J1789" s="182"/>
      <c r="K1789" s="182"/>
      <c r="L1789" s="182"/>
      <c r="M1789" s="182"/>
      <c r="N1789" s="182"/>
      <c r="O1789" s="182"/>
      <c r="P1789" s="182"/>
      <c r="Q1789" s="182"/>
      <c r="S1789" s="183"/>
    </row>
    <row r="1790" spans="9:19" s="3" customFormat="1" ht="12.75">
      <c r="I1790" s="26"/>
      <c r="J1790" s="182"/>
      <c r="K1790" s="182"/>
      <c r="L1790" s="182"/>
      <c r="M1790" s="182"/>
      <c r="N1790" s="182"/>
      <c r="O1790" s="182"/>
      <c r="P1790" s="182"/>
      <c r="Q1790" s="182"/>
      <c r="S1790" s="183"/>
    </row>
    <row r="1791" spans="9:19" s="3" customFormat="1" ht="12.75">
      <c r="I1791" s="26"/>
      <c r="J1791" s="182"/>
      <c r="K1791" s="182"/>
      <c r="L1791" s="182"/>
      <c r="M1791" s="182"/>
      <c r="N1791" s="182"/>
      <c r="O1791" s="182"/>
      <c r="P1791" s="182"/>
      <c r="Q1791" s="182"/>
      <c r="S1791" s="183"/>
    </row>
    <row r="1792" spans="9:19" s="3" customFormat="1" ht="12.75">
      <c r="I1792" s="26"/>
      <c r="J1792" s="182"/>
      <c r="K1792" s="182"/>
      <c r="L1792" s="182"/>
      <c r="M1792" s="182"/>
      <c r="N1792" s="182"/>
      <c r="O1792" s="182"/>
      <c r="P1792" s="182"/>
      <c r="Q1792" s="182"/>
      <c r="S1792" s="183"/>
    </row>
    <row r="1793" spans="9:19" s="3" customFormat="1" ht="12.75">
      <c r="I1793" s="26"/>
      <c r="J1793" s="182"/>
      <c r="K1793" s="182"/>
      <c r="L1793" s="182"/>
      <c r="M1793" s="182"/>
      <c r="N1793" s="182"/>
      <c r="O1793" s="182"/>
      <c r="P1793" s="182"/>
      <c r="Q1793" s="182"/>
      <c r="S1793" s="183"/>
    </row>
    <row r="1794" spans="9:19" s="3" customFormat="1" ht="12.75">
      <c r="I1794" s="26"/>
      <c r="J1794" s="182"/>
      <c r="K1794" s="182"/>
      <c r="L1794" s="182"/>
      <c r="M1794" s="182"/>
      <c r="N1794" s="182"/>
      <c r="O1794" s="182"/>
      <c r="P1794" s="182"/>
      <c r="Q1794" s="182"/>
      <c r="S1794" s="183"/>
    </row>
    <row r="1795" spans="9:19" s="3" customFormat="1" ht="12.75">
      <c r="I1795" s="26"/>
      <c r="J1795" s="182"/>
      <c r="K1795" s="182"/>
      <c r="L1795" s="182"/>
      <c r="M1795" s="182"/>
      <c r="N1795" s="182"/>
      <c r="O1795" s="182"/>
      <c r="P1795" s="182"/>
      <c r="Q1795" s="182"/>
      <c r="S1795" s="183"/>
    </row>
    <row r="1796" spans="9:19" s="3" customFormat="1" ht="12.75">
      <c r="I1796" s="26"/>
      <c r="J1796" s="182"/>
      <c r="K1796" s="182"/>
      <c r="L1796" s="182"/>
      <c r="M1796" s="182"/>
      <c r="N1796" s="182"/>
      <c r="O1796" s="182"/>
      <c r="P1796" s="182"/>
      <c r="Q1796" s="182"/>
      <c r="S1796" s="183"/>
    </row>
    <row r="1797" spans="9:19" s="3" customFormat="1" ht="12.75">
      <c r="I1797" s="26"/>
      <c r="J1797" s="182"/>
      <c r="K1797" s="182"/>
      <c r="L1797" s="182"/>
      <c r="M1797" s="182"/>
      <c r="N1797" s="182"/>
      <c r="O1797" s="182"/>
      <c r="P1797" s="182"/>
      <c r="Q1797" s="182"/>
      <c r="S1797" s="183"/>
    </row>
    <row r="1798" spans="9:19" s="3" customFormat="1" ht="12.75">
      <c r="I1798" s="26"/>
      <c r="J1798" s="182"/>
      <c r="K1798" s="182"/>
      <c r="L1798" s="182"/>
      <c r="M1798" s="182"/>
      <c r="N1798" s="182"/>
      <c r="O1798" s="182"/>
      <c r="P1798" s="182"/>
      <c r="Q1798" s="182"/>
      <c r="S1798" s="183"/>
    </row>
    <row r="1799" spans="9:19" s="3" customFormat="1" ht="12.75">
      <c r="I1799" s="26"/>
      <c r="J1799" s="182"/>
      <c r="K1799" s="182"/>
      <c r="L1799" s="182"/>
      <c r="M1799" s="182"/>
      <c r="N1799" s="182"/>
      <c r="O1799" s="182"/>
      <c r="P1799" s="182"/>
      <c r="Q1799" s="182"/>
      <c r="S1799" s="183"/>
    </row>
    <row r="1800" spans="9:19" s="3" customFormat="1" ht="12.75">
      <c r="I1800" s="26"/>
      <c r="J1800" s="182"/>
      <c r="K1800" s="182"/>
      <c r="L1800" s="182"/>
      <c r="M1800" s="182"/>
      <c r="N1800" s="182"/>
      <c r="O1800" s="182"/>
      <c r="P1800" s="182"/>
      <c r="Q1800" s="182"/>
      <c r="S1800" s="183"/>
    </row>
    <row r="1801" spans="9:19" s="3" customFormat="1" ht="12.75">
      <c r="I1801" s="26"/>
      <c r="J1801" s="182"/>
      <c r="K1801" s="182"/>
      <c r="L1801" s="182"/>
      <c r="M1801" s="182"/>
      <c r="N1801" s="182"/>
      <c r="O1801" s="182"/>
      <c r="P1801" s="182"/>
      <c r="Q1801" s="182"/>
      <c r="S1801" s="183"/>
    </row>
    <row r="1802" spans="9:19" s="3" customFormat="1" ht="12.75">
      <c r="I1802" s="26"/>
      <c r="J1802" s="182"/>
      <c r="K1802" s="182"/>
      <c r="L1802" s="182"/>
      <c r="M1802" s="182"/>
      <c r="N1802" s="182"/>
      <c r="O1802" s="182"/>
      <c r="P1802" s="182"/>
      <c r="Q1802" s="182"/>
      <c r="S1802" s="183"/>
    </row>
    <row r="1803" spans="9:19" s="3" customFormat="1" ht="12.75">
      <c r="I1803" s="26"/>
      <c r="J1803" s="182"/>
      <c r="K1803" s="182"/>
      <c r="L1803" s="182"/>
      <c r="M1803" s="182"/>
      <c r="N1803" s="182"/>
      <c r="O1803" s="182"/>
      <c r="P1803" s="182"/>
      <c r="Q1803" s="182"/>
      <c r="S1803" s="183"/>
    </row>
    <row r="1804" spans="9:19" s="3" customFormat="1" ht="12.75">
      <c r="I1804" s="26"/>
      <c r="J1804" s="182"/>
      <c r="K1804" s="182"/>
      <c r="L1804" s="182"/>
      <c r="M1804" s="182"/>
      <c r="N1804" s="182"/>
      <c r="O1804" s="182"/>
      <c r="P1804" s="182"/>
      <c r="Q1804" s="182"/>
      <c r="S1804" s="183"/>
    </row>
    <row r="1805" spans="9:19" s="3" customFormat="1" ht="12.75">
      <c r="I1805" s="26"/>
      <c r="J1805" s="182"/>
      <c r="K1805" s="182"/>
      <c r="L1805" s="182"/>
      <c r="M1805" s="182"/>
      <c r="N1805" s="182"/>
      <c r="O1805" s="182"/>
      <c r="P1805" s="182"/>
      <c r="Q1805" s="182"/>
      <c r="S1805" s="183"/>
    </row>
    <row r="1806" spans="9:19" s="3" customFormat="1" ht="12.75">
      <c r="I1806" s="26"/>
      <c r="J1806" s="182"/>
      <c r="K1806" s="182"/>
      <c r="L1806" s="182"/>
      <c r="M1806" s="182"/>
      <c r="N1806" s="182"/>
      <c r="O1806" s="182"/>
      <c r="P1806" s="182"/>
      <c r="Q1806" s="182"/>
      <c r="S1806" s="183"/>
    </row>
    <row r="1807" spans="9:19" s="3" customFormat="1" ht="12.75">
      <c r="I1807" s="26"/>
      <c r="J1807" s="182"/>
      <c r="K1807" s="182"/>
      <c r="L1807" s="182"/>
      <c r="M1807" s="182"/>
      <c r="N1807" s="182"/>
      <c r="O1807" s="182"/>
      <c r="P1807" s="182"/>
      <c r="Q1807" s="182"/>
      <c r="S1807" s="183"/>
    </row>
    <row r="1808" spans="9:19" s="3" customFormat="1" ht="12.75">
      <c r="I1808" s="26"/>
      <c r="J1808" s="182"/>
      <c r="K1808" s="182"/>
      <c r="L1808" s="182"/>
      <c r="M1808" s="182"/>
      <c r="N1808" s="182"/>
      <c r="O1808" s="182"/>
      <c r="P1808" s="182"/>
      <c r="Q1808" s="182"/>
      <c r="S1808" s="183"/>
    </row>
    <row r="1809" spans="9:19" s="3" customFormat="1" ht="12.75">
      <c r="I1809" s="26"/>
      <c r="J1809" s="182"/>
      <c r="K1809" s="182"/>
      <c r="L1809" s="182"/>
      <c r="M1809" s="182"/>
      <c r="N1809" s="182"/>
      <c r="O1809" s="182"/>
      <c r="P1809" s="182"/>
      <c r="Q1809" s="182"/>
      <c r="S1809" s="183"/>
    </row>
    <row r="1810" spans="9:19" s="3" customFormat="1" ht="12.75">
      <c r="I1810" s="26"/>
      <c r="J1810" s="182"/>
      <c r="K1810" s="182"/>
      <c r="L1810" s="182"/>
      <c r="M1810" s="182"/>
      <c r="N1810" s="182"/>
      <c r="O1810" s="182"/>
      <c r="P1810" s="182"/>
      <c r="Q1810" s="182"/>
      <c r="S1810" s="183"/>
    </row>
    <row r="1811" spans="9:19" s="3" customFormat="1" ht="12.75">
      <c r="I1811" s="26"/>
      <c r="J1811" s="182"/>
      <c r="K1811" s="182"/>
      <c r="L1811" s="182"/>
      <c r="M1811" s="182"/>
      <c r="N1811" s="182"/>
      <c r="O1811" s="182"/>
      <c r="P1811" s="182"/>
      <c r="Q1811" s="182"/>
      <c r="S1811" s="183"/>
    </row>
    <row r="1812" spans="9:19" s="3" customFormat="1" ht="12.75">
      <c r="I1812" s="26"/>
      <c r="J1812" s="182"/>
      <c r="K1812" s="182"/>
      <c r="L1812" s="182"/>
      <c r="M1812" s="182"/>
      <c r="N1812" s="182"/>
      <c r="O1812" s="182"/>
      <c r="P1812" s="182"/>
      <c r="Q1812" s="182"/>
      <c r="S1812" s="183"/>
    </row>
    <row r="1813" spans="9:19" s="3" customFormat="1" ht="12.75">
      <c r="I1813" s="26"/>
      <c r="J1813" s="182"/>
      <c r="K1813" s="182"/>
      <c r="L1813" s="182"/>
      <c r="M1813" s="182"/>
      <c r="N1813" s="182"/>
      <c r="O1813" s="182"/>
      <c r="P1813" s="182"/>
      <c r="Q1813" s="182"/>
      <c r="S1813" s="183"/>
    </row>
    <row r="1814" spans="9:19" s="3" customFormat="1" ht="12.75">
      <c r="I1814" s="26"/>
      <c r="J1814" s="182"/>
      <c r="K1814" s="182"/>
      <c r="L1814" s="182"/>
      <c r="M1814" s="182"/>
      <c r="N1814" s="182"/>
      <c r="O1814" s="182"/>
      <c r="P1814" s="182"/>
      <c r="Q1814" s="182"/>
      <c r="S1814" s="183"/>
    </row>
    <row r="1815" spans="9:19" s="3" customFormat="1" ht="12.75">
      <c r="I1815" s="26"/>
      <c r="J1815" s="182"/>
      <c r="K1815" s="182"/>
      <c r="L1815" s="182"/>
      <c r="M1815" s="182"/>
      <c r="N1815" s="182"/>
      <c r="O1815" s="182"/>
      <c r="P1815" s="182"/>
      <c r="Q1815" s="182"/>
      <c r="S1815" s="183"/>
    </row>
    <row r="1816" spans="9:19" s="3" customFormat="1" ht="12.75">
      <c r="I1816" s="26"/>
      <c r="J1816" s="182"/>
      <c r="K1816" s="182"/>
      <c r="L1816" s="182"/>
      <c r="M1816" s="182"/>
      <c r="N1816" s="182"/>
      <c r="O1816" s="182"/>
      <c r="P1816" s="182"/>
      <c r="Q1816" s="182"/>
      <c r="S1816" s="183"/>
    </row>
    <row r="1817" spans="9:19" s="3" customFormat="1" ht="12.75">
      <c r="I1817" s="26"/>
      <c r="J1817" s="182"/>
      <c r="K1817" s="182"/>
      <c r="L1817" s="182"/>
      <c r="M1817" s="182"/>
      <c r="N1817" s="182"/>
      <c r="O1817" s="182"/>
      <c r="P1817" s="182"/>
      <c r="Q1817" s="182"/>
      <c r="S1817" s="183"/>
    </row>
    <row r="1818" spans="9:19" s="3" customFormat="1" ht="12.75">
      <c r="I1818" s="26"/>
      <c r="J1818" s="182"/>
      <c r="K1818" s="182"/>
      <c r="L1818" s="182"/>
      <c r="M1818" s="182"/>
      <c r="N1818" s="182"/>
      <c r="O1818" s="182"/>
      <c r="P1818" s="182"/>
      <c r="Q1818" s="182"/>
      <c r="S1818" s="183"/>
    </row>
    <row r="1819" spans="9:19" s="3" customFormat="1" ht="12.75">
      <c r="I1819" s="26"/>
      <c r="J1819" s="182"/>
      <c r="K1819" s="182"/>
      <c r="L1819" s="182"/>
      <c r="M1819" s="182"/>
      <c r="N1819" s="182"/>
      <c r="O1819" s="182"/>
      <c r="P1819" s="182"/>
      <c r="Q1819" s="182"/>
      <c r="S1819" s="183"/>
    </row>
    <row r="1820" spans="9:19" s="3" customFormat="1" ht="12.75">
      <c r="I1820" s="26"/>
      <c r="J1820" s="182"/>
      <c r="K1820" s="182"/>
      <c r="L1820" s="182"/>
      <c r="M1820" s="182"/>
      <c r="N1820" s="182"/>
      <c r="O1820" s="182"/>
      <c r="P1820" s="182"/>
      <c r="Q1820" s="182"/>
      <c r="S1820" s="183"/>
    </row>
    <row r="1821" spans="9:19" s="3" customFormat="1" ht="12.75">
      <c r="I1821" s="26"/>
      <c r="J1821" s="182"/>
      <c r="K1821" s="182"/>
      <c r="L1821" s="182"/>
      <c r="M1821" s="182"/>
      <c r="N1821" s="182"/>
      <c r="O1821" s="182"/>
      <c r="P1821" s="182"/>
      <c r="Q1821" s="182"/>
      <c r="S1821" s="183"/>
    </row>
    <row r="1822" spans="9:19" s="3" customFormat="1" ht="12.75">
      <c r="I1822" s="26"/>
      <c r="J1822" s="182"/>
      <c r="K1822" s="182"/>
      <c r="L1822" s="182"/>
      <c r="M1822" s="182"/>
      <c r="N1822" s="182"/>
      <c r="O1822" s="182"/>
      <c r="P1822" s="182"/>
      <c r="Q1822" s="182"/>
      <c r="S1822" s="183"/>
    </row>
    <row r="1823" spans="9:19" s="3" customFormat="1" ht="12.75">
      <c r="I1823" s="26"/>
      <c r="J1823" s="182"/>
      <c r="K1823" s="182"/>
      <c r="L1823" s="182"/>
      <c r="M1823" s="182"/>
      <c r="N1823" s="182"/>
      <c r="O1823" s="182"/>
      <c r="P1823" s="182"/>
      <c r="Q1823" s="182"/>
      <c r="S1823" s="183"/>
    </row>
    <row r="1824" spans="9:19" s="3" customFormat="1" ht="12.75">
      <c r="I1824" s="26"/>
      <c r="J1824" s="182"/>
      <c r="K1824" s="182"/>
      <c r="L1824" s="182"/>
      <c r="M1824" s="182"/>
      <c r="N1824" s="182"/>
      <c r="O1824" s="182"/>
      <c r="P1824" s="182"/>
      <c r="Q1824" s="182"/>
      <c r="S1824" s="183"/>
    </row>
    <row r="1825" spans="9:19" s="3" customFormat="1" ht="12.75">
      <c r="I1825" s="26"/>
      <c r="J1825" s="182"/>
      <c r="K1825" s="182"/>
      <c r="L1825" s="182"/>
      <c r="M1825" s="182"/>
      <c r="N1825" s="182"/>
      <c r="O1825" s="182"/>
      <c r="P1825" s="182"/>
      <c r="Q1825" s="182"/>
      <c r="S1825" s="183"/>
    </row>
    <row r="1826" spans="9:19" s="3" customFormat="1" ht="12.75">
      <c r="I1826" s="26"/>
      <c r="J1826" s="182"/>
      <c r="K1826" s="182"/>
      <c r="L1826" s="182"/>
      <c r="M1826" s="182"/>
      <c r="N1826" s="182"/>
      <c r="O1826" s="182"/>
      <c r="P1826" s="182"/>
      <c r="Q1826" s="182"/>
      <c r="S1826" s="183"/>
    </row>
    <row r="1827" spans="9:19" s="3" customFormat="1" ht="12.75">
      <c r="I1827" s="26"/>
      <c r="J1827" s="182"/>
      <c r="K1827" s="182"/>
      <c r="L1827" s="182"/>
      <c r="M1827" s="182"/>
      <c r="N1827" s="182"/>
      <c r="O1827" s="182"/>
      <c r="P1827" s="182"/>
      <c r="Q1827" s="182"/>
      <c r="S1827" s="183"/>
    </row>
    <row r="1828" spans="9:19" s="3" customFormat="1" ht="12.75">
      <c r="I1828" s="26"/>
      <c r="J1828" s="182"/>
      <c r="K1828" s="182"/>
      <c r="L1828" s="182"/>
      <c r="M1828" s="182"/>
      <c r="N1828" s="182"/>
      <c r="O1828" s="182"/>
      <c r="P1828" s="182"/>
      <c r="Q1828" s="182"/>
      <c r="S1828" s="183"/>
    </row>
    <row r="1829" spans="9:19" s="3" customFormat="1" ht="12.75">
      <c r="I1829" s="26"/>
      <c r="J1829" s="182"/>
      <c r="K1829" s="182"/>
      <c r="L1829" s="182"/>
      <c r="M1829" s="182"/>
      <c r="N1829" s="182"/>
      <c r="O1829" s="182"/>
      <c r="P1829" s="182"/>
      <c r="Q1829" s="182"/>
      <c r="S1829" s="183"/>
    </row>
    <row r="1830" spans="9:19" s="3" customFormat="1" ht="12.75">
      <c r="I1830" s="26"/>
      <c r="J1830" s="182"/>
      <c r="K1830" s="182"/>
      <c r="L1830" s="182"/>
      <c r="M1830" s="182"/>
      <c r="N1830" s="182"/>
      <c r="O1830" s="182"/>
      <c r="P1830" s="182"/>
      <c r="Q1830" s="182"/>
      <c r="S1830" s="183"/>
    </row>
    <row r="1831" spans="9:19" s="3" customFormat="1" ht="12.75">
      <c r="I1831" s="26"/>
      <c r="J1831" s="182"/>
      <c r="K1831" s="182"/>
      <c r="L1831" s="182"/>
      <c r="M1831" s="182"/>
      <c r="N1831" s="182"/>
      <c r="O1831" s="182"/>
      <c r="P1831" s="182"/>
      <c r="Q1831" s="182"/>
      <c r="S1831" s="183"/>
    </row>
    <row r="1832" spans="9:19" s="3" customFormat="1" ht="12.75">
      <c r="I1832" s="26"/>
      <c r="J1832" s="182"/>
      <c r="K1832" s="182"/>
      <c r="L1832" s="182"/>
      <c r="M1832" s="182"/>
      <c r="N1832" s="182"/>
      <c r="O1832" s="182"/>
      <c r="P1832" s="182"/>
      <c r="Q1832" s="182"/>
      <c r="S1832" s="183"/>
    </row>
    <row r="1833" spans="9:19" s="3" customFormat="1" ht="12.75">
      <c r="I1833" s="26"/>
      <c r="J1833" s="182"/>
      <c r="K1833" s="182"/>
      <c r="L1833" s="182"/>
      <c r="M1833" s="182"/>
      <c r="N1833" s="182"/>
      <c r="O1833" s="182"/>
      <c r="P1833" s="182"/>
      <c r="Q1833" s="182"/>
      <c r="S1833" s="183"/>
    </row>
    <row r="1834" spans="9:19" s="3" customFormat="1" ht="12.75">
      <c r="I1834" s="26"/>
      <c r="J1834" s="182"/>
      <c r="K1834" s="182"/>
      <c r="L1834" s="182"/>
      <c r="M1834" s="182"/>
      <c r="N1834" s="182"/>
      <c r="O1834" s="182"/>
      <c r="P1834" s="182"/>
      <c r="Q1834" s="182"/>
      <c r="S1834" s="183"/>
    </row>
    <row r="1835" spans="9:19" s="3" customFormat="1" ht="12.75">
      <c r="I1835" s="26"/>
      <c r="J1835" s="182"/>
      <c r="K1835" s="182"/>
      <c r="L1835" s="182"/>
      <c r="M1835" s="182"/>
      <c r="N1835" s="182"/>
      <c r="O1835" s="182"/>
      <c r="P1835" s="182"/>
      <c r="Q1835" s="182"/>
      <c r="S1835" s="183"/>
    </row>
    <row r="1836" spans="9:19" s="3" customFormat="1" ht="12.75">
      <c r="I1836" s="26"/>
      <c r="J1836" s="182"/>
      <c r="K1836" s="182"/>
      <c r="L1836" s="182"/>
      <c r="M1836" s="182"/>
      <c r="N1836" s="182"/>
      <c r="O1836" s="182"/>
      <c r="P1836" s="182"/>
      <c r="Q1836" s="182"/>
      <c r="S1836" s="183"/>
    </row>
    <row r="1837" spans="9:19" s="3" customFormat="1" ht="12.75">
      <c r="I1837" s="26"/>
      <c r="J1837" s="182"/>
      <c r="K1837" s="182"/>
      <c r="L1837" s="182"/>
      <c r="M1837" s="182"/>
      <c r="N1837" s="182"/>
      <c r="O1837" s="182"/>
      <c r="P1837" s="182"/>
      <c r="Q1837" s="182"/>
      <c r="S1837" s="183"/>
    </row>
    <row r="1838" spans="9:19" s="3" customFormat="1" ht="12.75">
      <c r="I1838" s="26"/>
      <c r="J1838" s="182"/>
      <c r="K1838" s="182"/>
      <c r="L1838" s="182"/>
      <c r="M1838" s="182"/>
      <c r="N1838" s="182"/>
      <c r="O1838" s="182"/>
      <c r="P1838" s="182"/>
      <c r="Q1838" s="182"/>
      <c r="S1838" s="183"/>
    </row>
    <row r="1839" spans="9:19" s="3" customFormat="1" ht="12.75">
      <c r="I1839" s="26"/>
      <c r="J1839" s="182"/>
      <c r="K1839" s="182"/>
      <c r="L1839" s="182"/>
      <c r="M1839" s="182"/>
      <c r="N1839" s="182"/>
      <c r="O1839" s="182"/>
      <c r="P1839" s="182"/>
      <c r="Q1839" s="182"/>
      <c r="S1839" s="183"/>
    </row>
    <row r="1840" spans="9:19" s="3" customFormat="1" ht="12.75">
      <c r="I1840" s="26"/>
      <c r="J1840" s="182"/>
      <c r="K1840" s="182"/>
      <c r="L1840" s="182"/>
      <c r="M1840" s="182"/>
      <c r="N1840" s="182"/>
      <c r="O1840" s="182"/>
      <c r="P1840" s="182"/>
      <c r="Q1840" s="182"/>
      <c r="S1840" s="183"/>
    </row>
    <row r="1841" spans="9:19" s="3" customFormat="1" ht="12.75">
      <c r="I1841" s="26"/>
      <c r="J1841" s="182"/>
      <c r="K1841" s="182"/>
      <c r="L1841" s="182"/>
      <c r="M1841" s="182"/>
      <c r="N1841" s="182"/>
      <c r="O1841" s="182"/>
      <c r="P1841" s="182"/>
      <c r="Q1841" s="182"/>
      <c r="S1841" s="183"/>
    </row>
    <row r="1842" spans="9:19" s="3" customFormat="1" ht="12.75">
      <c r="I1842" s="26"/>
      <c r="J1842" s="182"/>
      <c r="K1842" s="182"/>
      <c r="L1842" s="182"/>
      <c r="M1842" s="182"/>
      <c r="N1842" s="182"/>
      <c r="O1842" s="182"/>
      <c r="P1842" s="182"/>
      <c r="Q1842" s="182"/>
      <c r="S1842" s="183"/>
    </row>
    <row r="1843" spans="9:19" s="3" customFormat="1" ht="12.75">
      <c r="I1843" s="26"/>
      <c r="J1843" s="182"/>
      <c r="K1843" s="182"/>
      <c r="L1843" s="182"/>
      <c r="M1843" s="182"/>
      <c r="N1843" s="182"/>
      <c r="O1843" s="182"/>
      <c r="P1843" s="182"/>
      <c r="Q1843" s="182"/>
      <c r="S1843" s="183"/>
    </row>
    <row r="1844" spans="9:19" s="3" customFormat="1" ht="12.75">
      <c r="I1844" s="26"/>
      <c r="J1844" s="182"/>
      <c r="K1844" s="182"/>
      <c r="L1844" s="182"/>
      <c r="M1844" s="182"/>
      <c r="N1844" s="182"/>
      <c r="O1844" s="182"/>
      <c r="P1844" s="182"/>
      <c r="Q1844" s="182"/>
      <c r="S1844" s="183"/>
    </row>
    <row r="1845" spans="9:19" s="3" customFormat="1" ht="12.75">
      <c r="I1845" s="26"/>
      <c r="J1845" s="182"/>
      <c r="K1845" s="182"/>
      <c r="L1845" s="182"/>
      <c r="M1845" s="182"/>
      <c r="N1845" s="182"/>
      <c r="O1845" s="182"/>
      <c r="P1845" s="182"/>
      <c r="Q1845" s="182"/>
      <c r="S1845" s="183"/>
    </row>
    <row r="1846" spans="9:19" s="3" customFormat="1" ht="12.75">
      <c r="I1846" s="26"/>
      <c r="J1846" s="182"/>
      <c r="K1846" s="182"/>
      <c r="L1846" s="182"/>
      <c r="M1846" s="182"/>
      <c r="N1846" s="182"/>
      <c r="O1846" s="182"/>
      <c r="P1846" s="182"/>
      <c r="Q1846" s="182"/>
      <c r="S1846" s="183"/>
    </row>
    <row r="1847" spans="9:19" s="3" customFormat="1" ht="12.75">
      <c r="I1847" s="26"/>
      <c r="J1847" s="182"/>
      <c r="K1847" s="182"/>
      <c r="L1847" s="182"/>
      <c r="M1847" s="182"/>
      <c r="N1847" s="182"/>
      <c r="O1847" s="182"/>
      <c r="P1847" s="182"/>
      <c r="Q1847" s="182"/>
      <c r="S1847" s="183"/>
    </row>
    <row r="1848" spans="9:19" s="3" customFormat="1" ht="12.75">
      <c r="I1848" s="26"/>
      <c r="J1848" s="182"/>
      <c r="K1848" s="182"/>
      <c r="L1848" s="182"/>
      <c r="M1848" s="182"/>
      <c r="N1848" s="182"/>
      <c r="O1848" s="182"/>
      <c r="P1848" s="182"/>
      <c r="Q1848" s="182"/>
      <c r="S1848" s="183"/>
    </row>
    <row r="1849" spans="9:19" s="3" customFormat="1" ht="12.75">
      <c r="I1849" s="26"/>
      <c r="J1849" s="182"/>
      <c r="K1849" s="182"/>
      <c r="L1849" s="182"/>
      <c r="M1849" s="182"/>
      <c r="N1849" s="182"/>
      <c r="O1849" s="182"/>
      <c r="P1849" s="182"/>
      <c r="Q1849" s="182"/>
      <c r="S1849" s="183"/>
    </row>
    <row r="1850" spans="9:19" s="3" customFormat="1" ht="12.75">
      <c r="I1850" s="26"/>
      <c r="J1850" s="182"/>
      <c r="K1850" s="182"/>
      <c r="L1850" s="182"/>
      <c r="M1850" s="182"/>
      <c r="N1850" s="182"/>
      <c r="O1850" s="182"/>
      <c r="P1850" s="182"/>
      <c r="Q1850" s="182"/>
      <c r="S1850" s="183"/>
    </row>
    <row r="1851" spans="9:19" s="3" customFormat="1" ht="12.75">
      <c r="I1851" s="26"/>
      <c r="J1851" s="182"/>
      <c r="K1851" s="182"/>
      <c r="L1851" s="182"/>
      <c r="M1851" s="182"/>
      <c r="N1851" s="182"/>
      <c r="O1851" s="182"/>
      <c r="P1851" s="182"/>
      <c r="Q1851" s="182"/>
      <c r="S1851" s="183"/>
    </row>
    <row r="1852" spans="9:19" s="3" customFormat="1" ht="12.75">
      <c r="I1852" s="26"/>
      <c r="J1852" s="182"/>
      <c r="K1852" s="182"/>
      <c r="L1852" s="182"/>
      <c r="M1852" s="182"/>
      <c r="N1852" s="182"/>
      <c r="O1852" s="182"/>
      <c r="P1852" s="182"/>
      <c r="Q1852" s="182"/>
      <c r="S1852" s="183"/>
    </row>
    <row r="1853" spans="9:19" s="3" customFormat="1" ht="12.75">
      <c r="I1853" s="26"/>
      <c r="J1853" s="182"/>
      <c r="K1853" s="182"/>
      <c r="L1853" s="182"/>
      <c r="M1853" s="182"/>
      <c r="N1853" s="182"/>
      <c r="O1853" s="182"/>
      <c r="P1853" s="182"/>
      <c r="Q1853" s="182"/>
      <c r="S1853" s="183"/>
    </row>
    <row r="1854" spans="9:19" s="3" customFormat="1" ht="12.75">
      <c r="I1854" s="26"/>
      <c r="J1854" s="182"/>
      <c r="K1854" s="182"/>
      <c r="L1854" s="182"/>
      <c r="M1854" s="182"/>
      <c r="N1854" s="182"/>
      <c r="O1854" s="182"/>
      <c r="P1854" s="182"/>
      <c r="Q1854" s="182"/>
      <c r="S1854" s="183"/>
    </row>
    <row r="1855" spans="9:19" s="3" customFormat="1" ht="12.75">
      <c r="I1855" s="26"/>
      <c r="J1855" s="182"/>
      <c r="K1855" s="182"/>
      <c r="L1855" s="182"/>
      <c r="M1855" s="182"/>
      <c r="N1855" s="182"/>
      <c r="O1855" s="182"/>
      <c r="P1855" s="182"/>
      <c r="Q1855" s="182"/>
      <c r="S1855" s="183"/>
    </row>
    <row r="1856" spans="9:19" s="3" customFormat="1" ht="12.75">
      <c r="I1856" s="26"/>
      <c r="J1856" s="182"/>
      <c r="K1856" s="182"/>
      <c r="L1856" s="182"/>
      <c r="M1856" s="182"/>
      <c r="N1856" s="182"/>
      <c r="O1856" s="182"/>
      <c r="P1856" s="182"/>
      <c r="Q1856" s="182"/>
      <c r="S1856" s="183"/>
    </row>
    <row r="1857" spans="9:19" s="3" customFormat="1" ht="12.75">
      <c r="I1857" s="26"/>
      <c r="J1857" s="182"/>
      <c r="K1857" s="182"/>
      <c r="L1857" s="182"/>
      <c r="M1857" s="182"/>
      <c r="N1857" s="182"/>
      <c r="O1857" s="182"/>
      <c r="P1857" s="182"/>
      <c r="Q1857" s="182"/>
      <c r="S1857" s="183"/>
    </row>
    <row r="1858" spans="9:19" s="3" customFormat="1" ht="12.75">
      <c r="I1858" s="26"/>
      <c r="J1858" s="182"/>
      <c r="K1858" s="182"/>
      <c r="L1858" s="182"/>
      <c r="M1858" s="182"/>
      <c r="N1858" s="182"/>
      <c r="O1858" s="182"/>
      <c r="P1858" s="182"/>
      <c r="Q1858" s="182"/>
      <c r="S1858" s="183"/>
    </row>
    <row r="1859" spans="9:19" s="3" customFormat="1" ht="12.75">
      <c r="I1859" s="26"/>
      <c r="J1859" s="182"/>
      <c r="K1859" s="182"/>
      <c r="L1859" s="182"/>
      <c r="M1859" s="182"/>
      <c r="N1859" s="182"/>
      <c r="O1859" s="182"/>
      <c r="P1859" s="182"/>
      <c r="Q1859" s="182"/>
      <c r="S1859" s="183"/>
    </row>
    <row r="1860" spans="9:19" s="3" customFormat="1" ht="12.75">
      <c r="I1860" s="26"/>
      <c r="J1860" s="182"/>
      <c r="K1860" s="182"/>
      <c r="L1860" s="182"/>
      <c r="M1860" s="182"/>
      <c r="N1860" s="182"/>
      <c r="O1860" s="182"/>
      <c r="P1860" s="182"/>
      <c r="Q1860" s="182"/>
      <c r="S1860" s="183"/>
    </row>
    <row r="1861" spans="9:19" s="3" customFormat="1" ht="12.75">
      <c r="I1861" s="26"/>
      <c r="J1861" s="182"/>
      <c r="K1861" s="182"/>
      <c r="L1861" s="182"/>
      <c r="M1861" s="182"/>
      <c r="N1861" s="182"/>
      <c r="O1861" s="182"/>
      <c r="P1861" s="182"/>
      <c r="Q1861" s="182"/>
      <c r="S1861" s="183"/>
    </row>
    <row r="1862" spans="9:19" s="3" customFormat="1" ht="12.75">
      <c r="I1862" s="26"/>
      <c r="J1862" s="182"/>
      <c r="K1862" s="182"/>
      <c r="L1862" s="182"/>
      <c r="M1862" s="182"/>
      <c r="N1862" s="182"/>
      <c r="O1862" s="182"/>
      <c r="P1862" s="182"/>
      <c r="Q1862" s="182"/>
      <c r="S1862" s="183"/>
    </row>
    <row r="1863" spans="9:19" s="3" customFormat="1" ht="12.75">
      <c r="I1863" s="26"/>
      <c r="J1863" s="182"/>
      <c r="K1863" s="182"/>
      <c r="L1863" s="182"/>
      <c r="M1863" s="182"/>
      <c r="N1863" s="182"/>
      <c r="O1863" s="182"/>
      <c r="P1863" s="182"/>
      <c r="Q1863" s="182"/>
      <c r="S1863" s="183"/>
    </row>
    <row r="1864" spans="9:19" s="3" customFormat="1" ht="12.75">
      <c r="I1864" s="26"/>
      <c r="J1864" s="182"/>
      <c r="K1864" s="182"/>
      <c r="L1864" s="182"/>
      <c r="M1864" s="182"/>
      <c r="N1864" s="182"/>
      <c r="O1864" s="182"/>
      <c r="P1864" s="182"/>
      <c r="Q1864" s="182"/>
      <c r="S1864" s="183"/>
    </row>
    <row r="1865" spans="9:19" s="3" customFormat="1" ht="12.75">
      <c r="I1865" s="26"/>
      <c r="J1865" s="182"/>
      <c r="K1865" s="182"/>
      <c r="L1865" s="182"/>
      <c r="M1865" s="182"/>
      <c r="N1865" s="182"/>
      <c r="O1865" s="182"/>
      <c r="P1865" s="182"/>
      <c r="Q1865" s="182"/>
      <c r="S1865" s="183"/>
    </row>
    <row r="1866" spans="9:19" s="3" customFormat="1" ht="12.75">
      <c r="I1866" s="26"/>
      <c r="J1866" s="182"/>
      <c r="K1866" s="182"/>
      <c r="L1866" s="182"/>
      <c r="M1866" s="182"/>
      <c r="N1866" s="182"/>
      <c r="O1866" s="182"/>
      <c r="P1866" s="182"/>
      <c r="Q1866" s="182"/>
      <c r="S1866" s="183"/>
    </row>
    <row r="1867" spans="9:19" s="3" customFormat="1" ht="12.75">
      <c r="I1867" s="26"/>
      <c r="J1867" s="182"/>
      <c r="K1867" s="182"/>
      <c r="L1867" s="182"/>
      <c r="M1867" s="182"/>
      <c r="N1867" s="182"/>
      <c r="O1867" s="182"/>
      <c r="P1867" s="182"/>
      <c r="Q1867" s="182"/>
      <c r="S1867" s="183"/>
    </row>
    <row r="1868" spans="9:19" s="3" customFormat="1" ht="12.75">
      <c r="I1868" s="26"/>
      <c r="J1868" s="182"/>
      <c r="K1868" s="182"/>
      <c r="L1868" s="182"/>
      <c r="M1868" s="182"/>
      <c r="N1868" s="182"/>
      <c r="O1868" s="182"/>
      <c r="P1868" s="182"/>
      <c r="Q1868" s="182"/>
      <c r="S1868" s="183"/>
    </row>
    <row r="1869" spans="9:19" s="3" customFormat="1" ht="12.75">
      <c r="I1869" s="26"/>
      <c r="J1869" s="182"/>
      <c r="K1869" s="182"/>
      <c r="L1869" s="182"/>
      <c r="M1869" s="182"/>
      <c r="N1869" s="182"/>
      <c r="O1869" s="182"/>
      <c r="P1869" s="182"/>
      <c r="Q1869" s="182"/>
      <c r="S1869" s="183"/>
    </row>
    <row r="1870" spans="9:19" s="3" customFormat="1" ht="12.75">
      <c r="I1870" s="26"/>
      <c r="J1870" s="182"/>
      <c r="K1870" s="182"/>
      <c r="L1870" s="182"/>
      <c r="M1870" s="182"/>
      <c r="N1870" s="182"/>
      <c r="O1870" s="182"/>
      <c r="P1870" s="182"/>
      <c r="Q1870" s="182"/>
      <c r="S1870" s="183"/>
    </row>
    <row r="1871" spans="9:19" s="3" customFormat="1" ht="12.75">
      <c r="I1871" s="26"/>
      <c r="J1871" s="182"/>
      <c r="K1871" s="182"/>
      <c r="L1871" s="182"/>
      <c r="M1871" s="182"/>
      <c r="N1871" s="182"/>
      <c r="O1871" s="182"/>
      <c r="P1871" s="182"/>
      <c r="Q1871" s="182"/>
      <c r="S1871" s="183"/>
    </row>
    <row r="1872" spans="9:19" s="3" customFormat="1" ht="12.75">
      <c r="I1872" s="26"/>
      <c r="J1872" s="182"/>
      <c r="K1872" s="182"/>
      <c r="L1872" s="182"/>
      <c r="M1872" s="182"/>
      <c r="N1872" s="182"/>
      <c r="O1872" s="182"/>
      <c r="P1872" s="182"/>
      <c r="Q1872" s="182"/>
      <c r="S1872" s="183"/>
    </row>
    <row r="1873" spans="9:19" s="3" customFormat="1" ht="12.75">
      <c r="I1873" s="26"/>
      <c r="J1873" s="182"/>
      <c r="K1873" s="182"/>
      <c r="L1873" s="182"/>
      <c r="M1873" s="182"/>
      <c r="N1873" s="182"/>
      <c r="O1873" s="182"/>
      <c r="P1873" s="182"/>
      <c r="Q1873" s="182"/>
      <c r="S1873" s="183"/>
    </row>
    <row r="1874" spans="9:19" s="3" customFormat="1" ht="12.75">
      <c r="I1874" s="26"/>
      <c r="J1874" s="182"/>
      <c r="K1874" s="182"/>
      <c r="L1874" s="182"/>
      <c r="M1874" s="182"/>
      <c r="N1874" s="182"/>
      <c r="O1874" s="182"/>
      <c r="P1874" s="182"/>
      <c r="Q1874" s="182"/>
      <c r="S1874" s="183"/>
    </row>
    <row r="1875" spans="9:19" s="3" customFormat="1" ht="12.75">
      <c r="I1875" s="26"/>
      <c r="J1875" s="182"/>
      <c r="K1875" s="182"/>
      <c r="L1875" s="182"/>
      <c r="M1875" s="182"/>
      <c r="N1875" s="182"/>
      <c r="O1875" s="182"/>
      <c r="P1875" s="182"/>
      <c r="Q1875" s="182"/>
      <c r="S1875" s="183"/>
    </row>
    <row r="1876" spans="9:19" s="3" customFormat="1" ht="12.75">
      <c r="I1876" s="26"/>
      <c r="J1876" s="182"/>
      <c r="K1876" s="182"/>
      <c r="L1876" s="182"/>
      <c r="M1876" s="182"/>
      <c r="N1876" s="182"/>
      <c r="O1876" s="182"/>
      <c r="P1876" s="182"/>
      <c r="Q1876" s="182"/>
      <c r="S1876" s="183"/>
    </row>
    <row r="1877" spans="9:19" s="3" customFormat="1" ht="12.75">
      <c r="I1877" s="26"/>
      <c r="J1877" s="182"/>
      <c r="K1877" s="182"/>
      <c r="L1877" s="182"/>
      <c r="M1877" s="182"/>
      <c r="N1877" s="182"/>
      <c r="O1877" s="182"/>
      <c r="P1877" s="182"/>
      <c r="Q1877" s="182"/>
      <c r="S1877" s="183"/>
    </row>
    <row r="1878" spans="9:19" s="3" customFormat="1" ht="12.75">
      <c r="I1878" s="26"/>
      <c r="J1878" s="182"/>
      <c r="K1878" s="182"/>
      <c r="L1878" s="182"/>
      <c r="M1878" s="182"/>
      <c r="N1878" s="182"/>
      <c r="O1878" s="182"/>
      <c r="P1878" s="182"/>
      <c r="Q1878" s="182"/>
      <c r="S1878" s="183"/>
    </row>
    <row r="1879" spans="9:19" s="3" customFormat="1" ht="12.75">
      <c r="I1879" s="26"/>
      <c r="J1879" s="182"/>
      <c r="K1879" s="182"/>
      <c r="L1879" s="182"/>
      <c r="M1879" s="182"/>
      <c r="N1879" s="182"/>
      <c r="O1879" s="182"/>
      <c r="P1879" s="182"/>
      <c r="Q1879" s="182"/>
      <c r="S1879" s="183"/>
    </row>
    <row r="1880" spans="9:19" s="3" customFormat="1" ht="12.75">
      <c r="I1880" s="26"/>
      <c r="J1880" s="182"/>
      <c r="K1880" s="182"/>
      <c r="L1880" s="182"/>
      <c r="M1880" s="182"/>
      <c r="N1880" s="182"/>
      <c r="O1880" s="182"/>
      <c r="P1880" s="182"/>
      <c r="Q1880" s="182"/>
      <c r="S1880" s="183"/>
    </row>
    <row r="1881" spans="9:19" s="3" customFormat="1" ht="12.75">
      <c r="I1881" s="26"/>
      <c r="J1881" s="182"/>
      <c r="K1881" s="182"/>
      <c r="L1881" s="182"/>
      <c r="M1881" s="182"/>
      <c r="N1881" s="182"/>
      <c r="O1881" s="182"/>
      <c r="P1881" s="182"/>
      <c r="Q1881" s="182"/>
      <c r="S1881" s="183"/>
    </row>
    <row r="1882" spans="9:19" s="3" customFormat="1" ht="12.75">
      <c r="I1882" s="26"/>
      <c r="J1882" s="182"/>
      <c r="K1882" s="182"/>
      <c r="L1882" s="182"/>
      <c r="M1882" s="182"/>
      <c r="N1882" s="182"/>
      <c r="O1882" s="182"/>
      <c r="P1882" s="182"/>
      <c r="Q1882" s="182"/>
      <c r="S1882" s="183"/>
    </row>
    <row r="1883" spans="9:19" s="3" customFormat="1" ht="12.75">
      <c r="I1883" s="26"/>
      <c r="J1883" s="182"/>
      <c r="K1883" s="182"/>
      <c r="L1883" s="182"/>
      <c r="M1883" s="182"/>
      <c r="N1883" s="182"/>
      <c r="O1883" s="182"/>
      <c r="P1883" s="182"/>
      <c r="Q1883" s="182"/>
      <c r="S1883" s="183"/>
    </row>
    <row r="1884" spans="9:19" s="3" customFormat="1" ht="12.75">
      <c r="I1884" s="26"/>
      <c r="J1884" s="182"/>
      <c r="K1884" s="182"/>
      <c r="L1884" s="182"/>
      <c r="M1884" s="182"/>
      <c r="N1884" s="182"/>
      <c r="O1884" s="182"/>
      <c r="P1884" s="182"/>
      <c r="Q1884" s="182"/>
      <c r="S1884" s="183"/>
    </row>
    <row r="1885" spans="9:19" s="3" customFormat="1" ht="12.75">
      <c r="I1885" s="26"/>
      <c r="J1885" s="182"/>
      <c r="K1885" s="182"/>
      <c r="L1885" s="182"/>
      <c r="M1885" s="182"/>
      <c r="N1885" s="182"/>
      <c r="O1885" s="182"/>
      <c r="P1885" s="182"/>
      <c r="Q1885" s="182"/>
      <c r="S1885" s="183"/>
    </row>
    <row r="1886" spans="9:19" s="3" customFormat="1" ht="12.75">
      <c r="I1886" s="26"/>
      <c r="J1886" s="182"/>
      <c r="K1886" s="182"/>
      <c r="L1886" s="182"/>
      <c r="M1886" s="182"/>
      <c r="N1886" s="182"/>
      <c r="O1886" s="182"/>
      <c r="P1886" s="182"/>
      <c r="Q1886" s="182"/>
      <c r="S1886" s="183"/>
    </row>
    <row r="1887" spans="9:19" s="3" customFormat="1" ht="12.75">
      <c r="I1887" s="26"/>
      <c r="J1887" s="182"/>
      <c r="K1887" s="182"/>
      <c r="L1887" s="182"/>
      <c r="M1887" s="182"/>
      <c r="N1887" s="182"/>
      <c r="O1887" s="182"/>
      <c r="P1887" s="182"/>
      <c r="Q1887" s="182"/>
      <c r="S1887" s="183"/>
    </row>
    <row r="1888" spans="9:19" s="3" customFormat="1" ht="12.75">
      <c r="I1888" s="26"/>
      <c r="J1888" s="182"/>
      <c r="K1888" s="182"/>
      <c r="L1888" s="182"/>
      <c r="M1888" s="182"/>
      <c r="N1888" s="182"/>
      <c r="O1888" s="182"/>
      <c r="P1888" s="182"/>
      <c r="Q1888" s="182"/>
      <c r="S1888" s="183"/>
    </row>
    <row r="1889" spans="9:19" s="3" customFormat="1" ht="12.75">
      <c r="I1889" s="26"/>
      <c r="J1889" s="182"/>
      <c r="K1889" s="182"/>
      <c r="L1889" s="182"/>
      <c r="M1889" s="182"/>
      <c r="N1889" s="182"/>
      <c r="O1889" s="182"/>
      <c r="P1889" s="182"/>
      <c r="Q1889" s="182"/>
      <c r="S1889" s="183"/>
    </row>
    <row r="1890" spans="9:19" s="3" customFormat="1" ht="12.75">
      <c r="I1890" s="26"/>
      <c r="J1890" s="182"/>
      <c r="K1890" s="182"/>
      <c r="L1890" s="182"/>
      <c r="M1890" s="182"/>
      <c r="N1890" s="182"/>
      <c r="O1890" s="182"/>
      <c r="P1890" s="182"/>
      <c r="Q1890" s="182"/>
      <c r="S1890" s="183"/>
    </row>
    <row r="1891" spans="9:19" s="3" customFormat="1" ht="12.75">
      <c r="I1891" s="26"/>
      <c r="J1891" s="182"/>
      <c r="K1891" s="182"/>
      <c r="L1891" s="182"/>
      <c r="M1891" s="182"/>
      <c r="N1891" s="182"/>
      <c r="O1891" s="182"/>
      <c r="P1891" s="182"/>
      <c r="Q1891" s="182"/>
      <c r="S1891" s="183"/>
    </row>
    <row r="1892" spans="9:19" s="3" customFormat="1" ht="12.75">
      <c r="I1892" s="26"/>
      <c r="J1892" s="182"/>
      <c r="K1892" s="182"/>
      <c r="L1892" s="182"/>
      <c r="M1892" s="182"/>
      <c r="N1892" s="182"/>
      <c r="O1892" s="182"/>
      <c r="P1892" s="182"/>
      <c r="Q1892" s="182"/>
      <c r="S1892" s="183"/>
    </row>
    <row r="1893" spans="9:19" s="3" customFormat="1" ht="12.75">
      <c r="I1893" s="26"/>
      <c r="J1893" s="182"/>
      <c r="K1893" s="182"/>
      <c r="L1893" s="182"/>
      <c r="M1893" s="182"/>
      <c r="N1893" s="182"/>
      <c r="O1893" s="182"/>
      <c r="P1893" s="182"/>
      <c r="Q1893" s="182"/>
      <c r="S1893" s="183"/>
    </row>
    <row r="1894" spans="9:19" s="3" customFormat="1" ht="12.75">
      <c r="I1894" s="26"/>
      <c r="J1894" s="182"/>
      <c r="K1894" s="182"/>
      <c r="L1894" s="182"/>
      <c r="M1894" s="182"/>
      <c r="N1894" s="182"/>
      <c r="O1894" s="182"/>
      <c r="P1894" s="182"/>
      <c r="Q1894" s="182"/>
      <c r="S1894" s="183"/>
    </row>
    <row r="1895" spans="9:19" s="3" customFormat="1" ht="12.75">
      <c r="I1895" s="26"/>
      <c r="J1895" s="182"/>
      <c r="K1895" s="182"/>
      <c r="L1895" s="182"/>
      <c r="M1895" s="182"/>
      <c r="N1895" s="182"/>
      <c r="O1895" s="182"/>
      <c r="P1895" s="182"/>
      <c r="Q1895" s="182"/>
      <c r="S1895" s="183"/>
    </row>
    <row r="1896" spans="9:19" s="3" customFormat="1" ht="12.75">
      <c r="I1896" s="26"/>
      <c r="J1896" s="182"/>
      <c r="K1896" s="182"/>
      <c r="L1896" s="182"/>
      <c r="M1896" s="182"/>
      <c r="N1896" s="182"/>
      <c r="O1896" s="182"/>
      <c r="P1896" s="182"/>
      <c r="Q1896" s="182"/>
      <c r="S1896" s="183"/>
    </row>
    <row r="1897" spans="9:19" s="3" customFormat="1" ht="12.75">
      <c r="I1897" s="26"/>
      <c r="J1897" s="182"/>
      <c r="K1897" s="182"/>
      <c r="L1897" s="182"/>
      <c r="M1897" s="182"/>
      <c r="N1897" s="182"/>
      <c r="O1897" s="182"/>
      <c r="P1897" s="182"/>
      <c r="Q1897" s="182"/>
      <c r="S1897" s="183"/>
    </row>
    <row r="1898" spans="9:19" s="3" customFormat="1" ht="12.75">
      <c r="I1898" s="26"/>
      <c r="J1898" s="182"/>
      <c r="K1898" s="182"/>
      <c r="L1898" s="182"/>
      <c r="M1898" s="182"/>
      <c r="N1898" s="182"/>
      <c r="O1898" s="182"/>
      <c r="P1898" s="182"/>
      <c r="Q1898" s="182"/>
      <c r="S1898" s="183"/>
    </row>
    <row r="1899" spans="9:19" s="3" customFormat="1" ht="12.75">
      <c r="I1899" s="26"/>
      <c r="J1899" s="182"/>
      <c r="K1899" s="182"/>
      <c r="L1899" s="182"/>
      <c r="M1899" s="182"/>
      <c r="N1899" s="182"/>
      <c r="O1899" s="182"/>
      <c r="P1899" s="182"/>
      <c r="Q1899" s="182"/>
      <c r="S1899" s="183"/>
    </row>
    <row r="1900" spans="9:19" s="3" customFormat="1" ht="12.75">
      <c r="I1900" s="26"/>
      <c r="J1900" s="182"/>
      <c r="K1900" s="182"/>
      <c r="L1900" s="182"/>
      <c r="M1900" s="182"/>
      <c r="N1900" s="182"/>
      <c r="O1900" s="182"/>
      <c r="P1900" s="182"/>
      <c r="Q1900" s="182"/>
      <c r="S1900" s="183"/>
    </row>
    <row r="1901" spans="9:19" s="3" customFormat="1" ht="12.75">
      <c r="I1901" s="26"/>
      <c r="J1901" s="182"/>
      <c r="K1901" s="182"/>
      <c r="L1901" s="182"/>
      <c r="M1901" s="182"/>
      <c r="N1901" s="182"/>
      <c r="O1901" s="182"/>
      <c r="P1901" s="182"/>
      <c r="Q1901" s="182"/>
      <c r="S1901" s="183"/>
    </row>
    <row r="1902" spans="9:19" s="3" customFormat="1" ht="12.75">
      <c r="I1902" s="26"/>
      <c r="J1902" s="182"/>
      <c r="K1902" s="182"/>
      <c r="L1902" s="182"/>
      <c r="M1902" s="182"/>
      <c r="N1902" s="182"/>
      <c r="O1902" s="182"/>
      <c r="P1902" s="182"/>
      <c r="Q1902" s="182"/>
      <c r="S1902" s="183"/>
    </row>
    <row r="1903" spans="9:19" s="3" customFormat="1" ht="12.75">
      <c r="I1903" s="26"/>
      <c r="J1903" s="182"/>
      <c r="K1903" s="182"/>
      <c r="L1903" s="182"/>
      <c r="M1903" s="182"/>
      <c r="N1903" s="182"/>
      <c r="O1903" s="182"/>
      <c r="P1903" s="182"/>
      <c r="Q1903" s="182"/>
      <c r="S1903" s="183"/>
    </row>
    <row r="1904" spans="9:19" s="3" customFormat="1" ht="12.75">
      <c r="I1904" s="26"/>
      <c r="J1904" s="182"/>
      <c r="K1904" s="182"/>
      <c r="L1904" s="182"/>
      <c r="M1904" s="182"/>
      <c r="N1904" s="182"/>
      <c r="O1904" s="182"/>
      <c r="P1904" s="182"/>
      <c r="Q1904" s="182"/>
      <c r="S1904" s="183"/>
    </row>
    <row r="1905" spans="9:19" s="3" customFormat="1" ht="12.75">
      <c r="I1905" s="26"/>
      <c r="J1905" s="182"/>
      <c r="K1905" s="182"/>
      <c r="L1905" s="182"/>
      <c r="M1905" s="182"/>
      <c r="N1905" s="182"/>
      <c r="O1905" s="182"/>
      <c r="P1905" s="182"/>
      <c r="Q1905" s="182"/>
      <c r="S1905" s="183"/>
    </row>
    <row r="1906" spans="9:19" s="3" customFormat="1" ht="12.75">
      <c r="I1906" s="26"/>
      <c r="J1906" s="182"/>
      <c r="K1906" s="182"/>
      <c r="L1906" s="182"/>
      <c r="M1906" s="182"/>
      <c r="N1906" s="182"/>
      <c r="O1906" s="182"/>
      <c r="P1906" s="182"/>
      <c r="Q1906" s="182"/>
      <c r="S1906" s="183"/>
    </row>
    <row r="1907" spans="9:19" s="3" customFormat="1" ht="12.75">
      <c r="I1907" s="26"/>
      <c r="J1907" s="182"/>
      <c r="K1907" s="182"/>
      <c r="L1907" s="182"/>
      <c r="M1907" s="182"/>
      <c r="N1907" s="182"/>
      <c r="O1907" s="182"/>
      <c r="P1907" s="182"/>
      <c r="Q1907" s="182"/>
      <c r="S1907" s="183"/>
    </row>
    <row r="1908" spans="9:19" s="3" customFormat="1" ht="12.75">
      <c r="I1908" s="26"/>
      <c r="J1908" s="182"/>
      <c r="K1908" s="182"/>
      <c r="L1908" s="182"/>
      <c r="M1908" s="182"/>
      <c r="N1908" s="182"/>
      <c r="O1908" s="182"/>
      <c r="P1908" s="182"/>
      <c r="Q1908" s="182"/>
      <c r="S1908" s="183"/>
    </row>
    <row r="1909" spans="9:19" s="3" customFormat="1" ht="12.75">
      <c r="I1909" s="26"/>
      <c r="J1909" s="182"/>
      <c r="K1909" s="182"/>
      <c r="L1909" s="182"/>
      <c r="M1909" s="182"/>
      <c r="N1909" s="182"/>
      <c r="O1909" s="182"/>
      <c r="P1909" s="182"/>
      <c r="Q1909" s="182"/>
      <c r="S1909" s="183"/>
    </row>
    <row r="1910" spans="9:19" s="3" customFormat="1" ht="12.75">
      <c r="I1910" s="26"/>
      <c r="J1910" s="182"/>
      <c r="K1910" s="182"/>
      <c r="L1910" s="182"/>
      <c r="M1910" s="182"/>
      <c r="N1910" s="182"/>
      <c r="O1910" s="182"/>
      <c r="P1910" s="182"/>
      <c r="Q1910" s="182"/>
      <c r="S1910" s="183"/>
    </row>
    <row r="1911" spans="9:19" s="3" customFormat="1" ht="12.75">
      <c r="I1911" s="26"/>
      <c r="J1911" s="182"/>
      <c r="K1911" s="182"/>
      <c r="L1911" s="182"/>
      <c r="M1911" s="182"/>
      <c r="N1911" s="182"/>
      <c r="O1911" s="182"/>
      <c r="P1911" s="182"/>
      <c r="Q1911" s="182"/>
      <c r="S1911" s="183"/>
    </row>
    <row r="1912" spans="9:19" s="3" customFormat="1" ht="12.75">
      <c r="I1912" s="26"/>
      <c r="J1912" s="182"/>
      <c r="K1912" s="182"/>
      <c r="L1912" s="182"/>
      <c r="M1912" s="182"/>
      <c r="N1912" s="182"/>
      <c r="O1912" s="182"/>
      <c r="P1912" s="182"/>
      <c r="Q1912" s="182"/>
      <c r="S1912" s="183"/>
    </row>
    <row r="1913" spans="9:19" s="3" customFormat="1" ht="12.75">
      <c r="I1913" s="26"/>
      <c r="J1913" s="182"/>
      <c r="K1913" s="182"/>
      <c r="L1913" s="182"/>
      <c r="M1913" s="182"/>
      <c r="N1913" s="182"/>
      <c r="O1913" s="182"/>
      <c r="P1913" s="182"/>
      <c r="Q1913" s="182"/>
      <c r="S1913" s="183"/>
    </row>
    <row r="1914" spans="9:19" s="3" customFormat="1" ht="12.75">
      <c r="I1914" s="26"/>
      <c r="J1914" s="182"/>
      <c r="K1914" s="182"/>
      <c r="L1914" s="182"/>
      <c r="M1914" s="182"/>
      <c r="N1914" s="182"/>
      <c r="O1914" s="182"/>
      <c r="P1914" s="182"/>
      <c r="Q1914" s="182"/>
      <c r="S1914" s="183"/>
    </row>
    <row r="1915" spans="9:19" s="3" customFormat="1" ht="12.75">
      <c r="I1915" s="26"/>
      <c r="J1915" s="182"/>
      <c r="K1915" s="182"/>
      <c r="L1915" s="182"/>
      <c r="M1915" s="182"/>
      <c r="N1915" s="182"/>
      <c r="O1915" s="182"/>
      <c r="P1915" s="182"/>
      <c r="Q1915" s="182"/>
      <c r="S1915" s="183"/>
    </row>
    <row r="1916" spans="9:19" s="3" customFormat="1" ht="12.75">
      <c r="I1916" s="26"/>
      <c r="J1916" s="182"/>
      <c r="K1916" s="182"/>
      <c r="L1916" s="182"/>
      <c r="M1916" s="182"/>
      <c r="N1916" s="182"/>
      <c r="O1916" s="182"/>
      <c r="P1916" s="182"/>
      <c r="Q1916" s="182"/>
      <c r="S1916" s="183"/>
    </row>
    <row r="1917" spans="9:19" s="3" customFormat="1" ht="12.75">
      <c r="I1917" s="26"/>
      <c r="J1917" s="182"/>
      <c r="K1917" s="182"/>
      <c r="L1917" s="182"/>
      <c r="M1917" s="182"/>
      <c r="N1917" s="182"/>
      <c r="O1917" s="182"/>
      <c r="P1917" s="182"/>
      <c r="Q1917" s="182"/>
      <c r="S1917" s="183"/>
    </row>
    <row r="1918" spans="9:19" s="3" customFormat="1" ht="12.75">
      <c r="I1918" s="26"/>
      <c r="J1918" s="182"/>
      <c r="K1918" s="182"/>
      <c r="L1918" s="182"/>
      <c r="M1918" s="182"/>
      <c r="N1918" s="182"/>
      <c r="O1918" s="182"/>
      <c r="P1918" s="182"/>
      <c r="Q1918" s="182"/>
      <c r="S1918" s="183"/>
    </row>
    <row r="1919" spans="9:19" s="3" customFormat="1" ht="12.75">
      <c r="I1919" s="26"/>
      <c r="J1919" s="182"/>
      <c r="K1919" s="182"/>
      <c r="L1919" s="182"/>
      <c r="M1919" s="182"/>
      <c r="N1919" s="182"/>
      <c r="O1919" s="182"/>
      <c r="P1919" s="182"/>
      <c r="Q1919" s="182"/>
      <c r="S1919" s="183"/>
    </row>
    <row r="1920" spans="9:19" s="3" customFormat="1" ht="12.75">
      <c r="I1920" s="26"/>
      <c r="J1920" s="182"/>
      <c r="K1920" s="182"/>
      <c r="L1920" s="182"/>
      <c r="M1920" s="182"/>
      <c r="N1920" s="182"/>
      <c r="O1920" s="182"/>
      <c r="P1920" s="182"/>
      <c r="Q1920" s="182"/>
      <c r="S1920" s="183"/>
    </row>
    <row r="1921" spans="9:19" s="3" customFormat="1" ht="12.75">
      <c r="I1921" s="26"/>
      <c r="J1921" s="182"/>
      <c r="K1921" s="182"/>
      <c r="L1921" s="182"/>
      <c r="M1921" s="182"/>
      <c r="N1921" s="182"/>
      <c r="O1921" s="182"/>
      <c r="P1921" s="182"/>
      <c r="Q1921" s="182"/>
      <c r="S1921" s="183"/>
    </row>
    <row r="1922" spans="9:19" s="3" customFormat="1" ht="12.75">
      <c r="I1922" s="26"/>
      <c r="J1922" s="182"/>
      <c r="K1922" s="182"/>
      <c r="L1922" s="182"/>
      <c r="M1922" s="182"/>
      <c r="N1922" s="182"/>
      <c r="O1922" s="182"/>
      <c r="P1922" s="182"/>
      <c r="Q1922" s="182"/>
      <c r="S1922" s="183"/>
    </row>
    <row r="1923" spans="9:19" s="3" customFormat="1" ht="12.75">
      <c r="I1923" s="26"/>
      <c r="J1923" s="182"/>
      <c r="K1923" s="182"/>
      <c r="L1923" s="182"/>
      <c r="M1923" s="182"/>
      <c r="N1923" s="182"/>
      <c r="O1923" s="182"/>
      <c r="P1923" s="182"/>
      <c r="Q1923" s="182"/>
      <c r="S1923" s="183"/>
    </row>
    <row r="1924" spans="9:19" s="3" customFormat="1" ht="12.75">
      <c r="I1924" s="26"/>
      <c r="J1924" s="182"/>
      <c r="K1924" s="182"/>
      <c r="L1924" s="182"/>
      <c r="M1924" s="182"/>
      <c r="N1924" s="182"/>
      <c r="O1924" s="182"/>
      <c r="P1924" s="182"/>
      <c r="Q1924" s="182"/>
      <c r="S1924" s="183"/>
    </row>
    <row r="1925" spans="9:19" s="3" customFormat="1" ht="12.75">
      <c r="I1925" s="26"/>
      <c r="J1925" s="182"/>
      <c r="K1925" s="182"/>
      <c r="L1925" s="182"/>
      <c r="M1925" s="182"/>
      <c r="N1925" s="182"/>
      <c r="O1925" s="182"/>
      <c r="P1925" s="182"/>
      <c r="Q1925" s="182"/>
      <c r="S1925" s="183"/>
    </row>
    <row r="1926" spans="9:19" s="3" customFormat="1" ht="12.75">
      <c r="I1926" s="26"/>
      <c r="J1926" s="182"/>
      <c r="K1926" s="182"/>
      <c r="L1926" s="182"/>
      <c r="M1926" s="182"/>
      <c r="N1926" s="182"/>
      <c r="O1926" s="182"/>
      <c r="P1926" s="182"/>
      <c r="Q1926" s="182"/>
      <c r="S1926" s="183"/>
    </row>
    <row r="1927" spans="9:19" s="3" customFormat="1" ht="12.75">
      <c r="I1927" s="26"/>
      <c r="J1927" s="182"/>
      <c r="K1927" s="182"/>
      <c r="L1927" s="182"/>
      <c r="M1927" s="182"/>
      <c r="N1927" s="182"/>
      <c r="O1927" s="182"/>
      <c r="P1927" s="182"/>
      <c r="Q1927" s="182"/>
      <c r="S1927" s="183"/>
    </row>
    <row r="1928" spans="9:19" s="3" customFormat="1" ht="12.75">
      <c r="I1928" s="26"/>
      <c r="J1928" s="182"/>
      <c r="K1928" s="182"/>
      <c r="L1928" s="182"/>
      <c r="M1928" s="182"/>
      <c r="N1928" s="182"/>
      <c r="O1928" s="182"/>
      <c r="P1928" s="182"/>
      <c r="Q1928" s="182"/>
      <c r="S1928" s="183"/>
    </row>
    <row r="1929" spans="9:19" s="3" customFormat="1" ht="12.75">
      <c r="I1929" s="26"/>
      <c r="J1929" s="182"/>
      <c r="K1929" s="182"/>
      <c r="L1929" s="182"/>
      <c r="M1929" s="182"/>
      <c r="N1929" s="182"/>
      <c r="O1929" s="182"/>
      <c r="P1929" s="182"/>
      <c r="Q1929" s="182"/>
      <c r="S1929" s="183"/>
    </row>
    <row r="1930" spans="9:19" s="3" customFormat="1" ht="12.75">
      <c r="I1930" s="26"/>
      <c r="J1930" s="182"/>
      <c r="K1930" s="182"/>
      <c r="L1930" s="182"/>
      <c r="M1930" s="182"/>
      <c r="N1930" s="182"/>
      <c r="O1930" s="182"/>
      <c r="P1930" s="182"/>
      <c r="Q1930" s="182"/>
      <c r="S1930" s="183"/>
    </row>
    <row r="1931" spans="9:19" s="3" customFormat="1" ht="12.75">
      <c r="I1931" s="26"/>
      <c r="J1931" s="182"/>
      <c r="K1931" s="182"/>
      <c r="L1931" s="182"/>
      <c r="M1931" s="182"/>
      <c r="N1931" s="182"/>
      <c r="O1931" s="182"/>
      <c r="P1931" s="182"/>
      <c r="Q1931" s="182"/>
      <c r="S1931" s="183"/>
    </row>
    <row r="1932" spans="9:19" s="3" customFormat="1" ht="12.75">
      <c r="I1932" s="26"/>
      <c r="J1932" s="182"/>
      <c r="K1932" s="182"/>
      <c r="L1932" s="182"/>
      <c r="M1932" s="182"/>
      <c r="N1932" s="182"/>
      <c r="O1932" s="182"/>
      <c r="P1932" s="182"/>
      <c r="Q1932" s="182"/>
      <c r="S1932" s="183"/>
    </row>
    <row r="1933" spans="9:19" s="3" customFormat="1" ht="12.75">
      <c r="I1933" s="26"/>
      <c r="J1933" s="182"/>
      <c r="K1933" s="182"/>
      <c r="L1933" s="182"/>
      <c r="M1933" s="182"/>
      <c r="N1933" s="182"/>
      <c r="O1933" s="182"/>
      <c r="P1933" s="182"/>
      <c r="Q1933" s="182"/>
      <c r="S1933" s="183"/>
    </row>
    <row r="1934" spans="9:19" s="3" customFormat="1" ht="12.75">
      <c r="I1934" s="26"/>
      <c r="J1934" s="182"/>
      <c r="K1934" s="182"/>
      <c r="L1934" s="182"/>
      <c r="M1934" s="182"/>
      <c r="N1934" s="182"/>
      <c r="O1934" s="182"/>
      <c r="P1934" s="182"/>
      <c r="Q1934" s="182"/>
      <c r="S1934" s="183"/>
    </row>
    <row r="1935" spans="9:19" s="3" customFormat="1" ht="12.75">
      <c r="I1935" s="26"/>
      <c r="J1935" s="182"/>
      <c r="K1935" s="182"/>
      <c r="L1935" s="182"/>
      <c r="M1935" s="182"/>
      <c r="N1935" s="182"/>
      <c r="O1935" s="182"/>
      <c r="P1935" s="182"/>
      <c r="Q1935" s="182"/>
      <c r="S1935" s="183"/>
    </row>
  </sheetData>
  <sheetProtection/>
  <mergeCells count="33">
    <mergeCell ref="B86:E86"/>
    <mergeCell ref="B90:E90"/>
    <mergeCell ref="F48:G48"/>
    <mergeCell ref="F49:G49"/>
    <mergeCell ref="C73:G73"/>
    <mergeCell ref="C74:G74"/>
    <mergeCell ref="C75:G75"/>
    <mergeCell ref="C77:G77"/>
    <mergeCell ref="C78:G78"/>
    <mergeCell ref="C61:E61"/>
    <mergeCell ref="B26:C26"/>
    <mergeCell ref="B27:C27"/>
    <mergeCell ref="B29:C29"/>
    <mergeCell ref="B35:C35"/>
    <mergeCell ref="B38:C38"/>
    <mergeCell ref="C76:G76"/>
    <mergeCell ref="C48:C49"/>
    <mergeCell ref="B18:C18"/>
    <mergeCell ref="B19:C19"/>
    <mergeCell ref="B20:C20"/>
    <mergeCell ref="B23:C23"/>
    <mergeCell ref="B25:C25"/>
    <mergeCell ref="B21:C21"/>
    <mergeCell ref="B92:E92"/>
    <mergeCell ref="B14:C14"/>
    <mergeCell ref="B94:E94"/>
    <mergeCell ref="N2:O2"/>
    <mergeCell ref="F3:L3"/>
    <mergeCell ref="F5:L5"/>
    <mergeCell ref="F7:L8"/>
    <mergeCell ref="N7:O7"/>
    <mergeCell ref="B42:C42"/>
    <mergeCell ref="B17:C17"/>
  </mergeCells>
  <printOptions horizontalCentered="1"/>
  <pageMargins left="0.7" right="0.8" top="0.48" bottom="0.43" header="0.3" footer="0.3"/>
  <pageSetup horizontalDpi="600" verticalDpi="600" orientation="portrait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20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140625" style="92" customWidth="1"/>
    <col min="2" max="2" width="7.00390625" style="0" customWidth="1"/>
    <col min="3" max="3" width="7.421875" style="0" customWidth="1"/>
    <col min="4" max="4" width="0.5625" style="92" customWidth="1"/>
    <col min="5" max="5" width="12.8515625" style="0" customWidth="1"/>
    <col min="6" max="6" width="0.5625" style="92" customWidth="1"/>
    <col min="7" max="7" width="5.7109375" style="0" customWidth="1"/>
    <col min="8" max="8" width="0.5625" style="92" customWidth="1"/>
    <col min="9" max="9" width="12.8515625" style="1" customWidth="1"/>
    <col min="10" max="10" width="1.8515625" style="107" customWidth="1"/>
    <col min="11" max="11" width="12.8515625" style="2" customWidth="1"/>
    <col min="12" max="12" width="1.421875" style="107" customWidth="1"/>
    <col min="13" max="13" width="12.8515625" style="2" customWidth="1"/>
    <col min="14" max="14" width="1.421875" style="107" customWidth="1"/>
    <col min="15" max="15" width="12.8515625" style="2" customWidth="1"/>
    <col min="16" max="16" width="1.421875" style="107" customWidth="1"/>
    <col min="17" max="17" width="12.8515625" style="2" customWidth="1"/>
    <col min="18" max="18" width="1.421875" style="107" customWidth="1"/>
    <col min="19" max="19" width="12.8515625" style="2" customWidth="1"/>
    <col min="20" max="20" width="1.421875" style="107" customWidth="1"/>
    <col min="21" max="21" width="12.8515625" style="2" customWidth="1"/>
    <col min="22" max="22" width="1.421875" style="107" customWidth="1"/>
    <col min="23" max="23" width="12.8515625" style="2" customWidth="1"/>
    <col min="24" max="24" width="1.421875" style="107" customWidth="1"/>
    <col min="25" max="25" width="12.8515625" style="2" customWidth="1"/>
    <col min="26" max="26" width="1.421875" style="92" customWidth="1"/>
    <col min="27" max="27" width="14.00390625" style="156" customWidth="1"/>
    <col min="28" max="28" width="1.1484375" style="92" customWidth="1"/>
    <col min="29" max="29" width="9.7109375" style="3" bestFit="1" customWidth="1"/>
    <col min="30" max="30" width="11.28125" style="3" bestFit="1" customWidth="1"/>
    <col min="31" max="31" width="11.421875" style="3" customWidth="1"/>
    <col min="32" max="32" width="11.7109375" style="3" customWidth="1"/>
    <col min="33" max="77" width="9.140625" style="3" customWidth="1"/>
  </cols>
  <sheetData>
    <row r="1" spans="1:77" s="92" customFormat="1" ht="12.75">
      <c r="A1" s="83"/>
      <c r="B1" s="99"/>
      <c r="C1" s="99"/>
      <c r="D1" s="94"/>
      <c r="E1" s="99"/>
      <c r="F1" s="99"/>
      <c r="G1" s="99"/>
      <c r="H1" s="99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99"/>
      <c r="AA1" s="136"/>
      <c r="AB1" s="131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77" s="92" customFormat="1" ht="15">
      <c r="A2" s="84"/>
      <c r="B2" s="93"/>
      <c r="C2" s="93"/>
      <c r="D2" s="93"/>
      <c r="E2" s="93"/>
      <c r="F2" s="93"/>
      <c r="G2" s="93"/>
      <c r="H2" s="93"/>
      <c r="I2" s="107"/>
      <c r="J2" s="107"/>
      <c r="K2" s="107"/>
      <c r="L2" s="107"/>
      <c r="M2" s="107"/>
      <c r="N2" s="107"/>
      <c r="O2" s="127"/>
      <c r="P2" s="127"/>
      <c r="Q2" s="127"/>
      <c r="R2" s="127"/>
      <c r="S2" s="127"/>
      <c r="T2" s="127"/>
      <c r="U2" s="127"/>
      <c r="V2" s="203" t="s">
        <v>10</v>
      </c>
      <c r="W2" s="203"/>
      <c r="X2" s="107"/>
      <c r="Y2" s="137"/>
      <c r="Z2" s="93"/>
      <c r="AA2" s="114"/>
      <c r="AB2" s="132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28" ht="12.75">
      <c r="A3" s="84"/>
      <c r="B3" s="93"/>
      <c r="C3" s="95" t="s">
        <v>13</v>
      </c>
      <c r="D3" s="93"/>
      <c r="E3" s="93"/>
      <c r="F3" s="205">
        <f>'Budget Template'!F3:L3</f>
        <v>0</v>
      </c>
      <c r="G3" s="205"/>
      <c r="H3" s="205"/>
      <c r="I3" s="205"/>
      <c r="J3" s="205"/>
      <c r="K3" s="205"/>
      <c r="L3" s="205"/>
      <c r="M3" s="107"/>
      <c r="O3" s="107"/>
      <c r="Q3" s="107"/>
      <c r="S3" s="107"/>
      <c r="U3" s="107"/>
      <c r="W3" s="107" t="s">
        <v>9</v>
      </c>
      <c r="X3" s="128"/>
      <c r="Y3" s="6">
        <f>'Budget Template'!Q3</f>
        <v>0.3</v>
      </c>
      <c r="Z3" s="130"/>
      <c r="AA3" s="114"/>
      <c r="AB3" s="132"/>
    </row>
    <row r="4" spans="1:28" ht="12.75">
      <c r="A4" s="84"/>
      <c r="B4" s="93"/>
      <c r="C4" s="93"/>
      <c r="D4" s="95"/>
      <c r="E4" s="93"/>
      <c r="F4" s="93"/>
      <c r="G4" s="93"/>
      <c r="H4" s="93"/>
      <c r="I4" s="107"/>
      <c r="K4" s="107"/>
      <c r="M4" s="107"/>
      <c r="O4" s="107"/>
      <c r="Q4" s="107"/>
      <c r="S4" s="107"/>
      <c r="U4" s="107"/>
      <c r="W4" s="107" t="s">
        <v>11</v>
      </c>
      <c r="X4" s="128"/>
      <c r="Y4" s="6">
        <f>'Budget Template'!Q4</f>
        <v>0.3</v>
      </c>
      <c r="Z4" s="130"/>
      <c r="AA4" s="114"/>
      <c r="AB4" s="132"/>
    </row>
    <row r="5" spans="1:28" ht="12.75">
      <c r="A5" s="84"/>
      <c r="B5" s="93"/>
      <c r="C5" s="95" t="s">
        <v>36</v>
      </c>
      <c r="D5" s="93"/>
      <c r="E5" s="93"/>
      <c r="F5" s="205">
        <f>'Budget Template'!F5:L5</f>
        <v>0</v>
      </c>
      <c r="G5" s="205"/>
      <c r="H5" s="205"/>
      <c r="I5" s="205"/>
      <c r="J5" s="205"/>
      <c r="K5" s="205"/>
      <c r="L5" s="205"/>
      <c r="M5" s="107"/>
      <c r="O5" s="107"/>
      <c r="Q5" s="107"/>
      <c r="S5" s="107"/>
      <c r="U5" s="107"/>
      <c r="W5" s="141" t="s">
        <v>102</v>
      </c>
      <c r="X5" s="128"/>
      <c r="Y5" s="6">
        <f>'Budget Template'!Q5</f>
        <v>0.3</v>
      </c>
      <c r="Z5" s="130"/>
      <c r="AA5" s="114"/>
      <c r="AB5" s="132"/>
    </row>
    <row r="6" spans="1:28" ht="12.75">
      <c r="A6" s="84"/>
      <c r="B6" s="93"/>
      <c r="C6" s="93"/>
      <c r="D6" s="95"/>
      <c r="E6" s="93"/>
      <c r="F6" s="93"/>
      <c r="G6" s="93"/>
      <c r="H6" s="93"/>
      <c r="I6" s="107"/>
      <c r="K6" s="107"/>
      <c r="M6" s="107"/>
      <c r="O6" s="107"/>
      <c r="Q6" s="107"/>
      <c r="S6" s="107"/>
      <c r="U6" s="107"/>
      <c r="W6" s="107"/>
      <c r="Y6" s="146"/>
      <c r="Z6" s="93"/>
      <c r="AA6" s="114"/>
      <c r="AB6" s="132"/>
    </row>
    <row r="7" spans="1:28" ht="15">
      <c r="A7" s="84"/>
      <c r="B7" s="93"/>
      <c r="C7" s="95" t="s">
        <v>14</v>
      </c>
      <c r="D7" s="95"/>
      <c r="E7" s="93"/>
      <c r="F7" s="225">
        <f>'Budget Template'!F7:L8</f>
        <v>0</v>
      </c>
      <c r="G7" s="207"/>
      <c r="H7" s="207"/>
      <c r="I7" s="207"/>
      <c r="J7" s="207"/>
      <c r="K7" s="207"/>
      <c r="L7" s="208"/>
      <c r="M7" s="107"/>
      <c r="O7" s="127"/>
      <c r="P7" s="127"/>
      <c r="Q7" s="127"/>
      <c r="R7" s="127"/>
      <c r="S7" s="127"/>
      <c r="T7" s="127"/>
      <c r="U7" s="127"/>
      <c r="V7" s="203" t="s">
        <v>12</v>
      </c>
      <c r="W7" s="203"/>
      <c r="X7" s="129"/>
      <c r="Y7" s="147"/>
      <c r="Z7" s="93"/>
      <c r="AA7" s="114"/>
      <c r="AB7" s="132"/>
    </row>
    <row r="8" spans="1:28" ht="12.75">
      <c r="A8" s="84"/>
      <c r="B8" s="93"/>
      <c r="C8" s="93"/>
      <c r="D8" s="93"/>
      <c r="E8" s="93"/>
      <c r="F8" s="209"/>
      <c r="G8" s="210"/>
      <c r="H8" s="210"/>
      <c r="I8" s="210"/>
      <c r="J8" s="210"/>
      <c r="K8" s="210"/>
      <c r="L8" s="211"/>
      <c r="M8" s="107"/>
      <c r="O8" s="107"/>
      <c r="Q8" s="107"/>
      <c r="S8" s="107"/>
      <c r="U8" s="107"/>
      <c r="W8" s="107" t="s">
        <v>9</v>
      </c>
      <c r="X8" s="128"/>
      <c r="Y8" s="6">
        <f>'Budget Template'!Q8</f>
        <v>0.04</v>
      </c>
      <c r="Z8" s="130"/>
      <c r="AA8" s="114"/>
      <c r="AB8" s="132"/>
    </row>
    <row r="9" spans="1:28" ht="12.75">
      <c r="A9" s="84"/>
      <c r="B9" s="93"/>
      <c r="C9" s="93"/>
      <c r="D9" s="95"/>
      <c r="E9" s="93"/>
      <c r="F9" s="93"/>
      <c r="G9" s="93"/>
      <c r="H9" s="93"/>
      <c r="I9" s="107"/>
      <c r="K9" s="107"/>
      <c r="M9" s="107"/>
      <c r="O9" s="107"/>
      <c r="Q9" s="107"/>
      <c r="S9" s="107"/>
      <c r="U9" s="107"/>
      <c r="W9" s="107" t="s">
        <v>11</v>
      </c>
      <c r="X9" s="128"/>
      <c r="Y9" s="6">
        <f>'Budget Template'!Q9</f>
        <v>0.04</v>
      </c>
      <c r="Z9" s="130"/>
      <c r="AA9" s="114"/>
      <c r="AB9" s="132"/>
    </row>
    <row r="10" spans="1:28" ht="12.75">
      <c r="A10" s="84"/>
      <c r="B10" s="93"/>
      <c r="C10" s="95" t="s">
        <v>15</v>
      </c>
      <c r="D10" s="93"/>
      <c r="E10" s="93"/>
      <c r="F10" s="100"/>
      <c r="G10" s="126"/>
      <c r="H10" s="104"/>
      <c r="I10" s="22">
        <f>'Budget Template'!I10</f>
        <v>0</v>
      </c>
      <c r="J10" s="108" t="s">
        <v>16</v>
      </c>
      <c r="K10" s="18">
        <f>'Budget Template'!K10</f>
        <v>0</v>
      </c>
      <c r="L10" s="125"/>
      <c r="M10" s="107"/>
      <c r="O10" s="107"/>
      <c r="Q10" s="107"/>
      <c r="S10" s="107"/>
      <c r="U10" s="107"/>
      <c r="W10" s="141" t="s">
        <v>102</v>
      </c>
      <c r="X10" s="128"/>
      <c r="Y10" s="6">
        <f>'Budget Template'!Q10</f>
        <v>0.04</v>
      </c>
      <c r="Z10" s="130"/>
      <c r="AA10" s="114"/>
      <c r="AB10" s="132"/>
    </row>
    <row r="11" spans="1:28" ht="12.75">
      <c r="A11" s="84"/>
      <c r="B11" s="93"/>
      <c r="C11" s="95"/>
      <c r="D11" s="93"/>
      <c r="E11" s="93"/>
      <c r="F11" s="100"/>
      <c r="G11" s="126"/>
      <c r="H11" s="105"/>
      <c r="I11" s="142"/>
      <c r="J11" s="109"/>
      <c r="K11" s="143"/>
      <c r="L11" s="126"/>
      <c r="M11" s="107"/>
      <c r="O11" s="107"/>
      <c r="Q11" s="107"/>
      <c r="S11" s="107"/>
      <c r="U11" s="107"/>
      <c r="W11" s="107" t="s">
        <v>33</v>
      </c>
      <c r="Y11" s="6">
        <f>'Budget Template'!Q11</f>
        <v>0.06</v>
      </c>
      <c r="Z11" s="93"/>
      <c r="AA11" s="114"/>
      <c r="AB11" s="132"/>
    </row>
    <row r="12" spans="1:28" ht="13.5" thickBot="1">
      <c r="A12" s="84"/>
      <c r="B12" s="93"/>
      <c r="C12" s="93"/>
      <c r="D12" s="93"/>
      <c r="E12" s="95"/>
      <c r="F12" s="93"/>
      <c r="G12" s="93"/>
      <c r="H12" s="93"/>
      <c r="I12" s="107"/>
      <c r="K12" s="107"/>
      <c r="M12" s="107"/>
      <c r="O12" s="107"/>
      <c r="Q12" s="107"/>
      <c r="S12" s="107"/>
      <c r="U12" s="107"/>
      <c r="W12" s="107"/>
      <c r="Y12" s="157"/>
      <c r="Z12" s="93"/>
      <c r="AA12" s="114"/>
      <c r="AB12" s="132"/>
    </row>
    <row r="13" spans="1:28" ht="12.75">
      <c r="A13" s="84"/>
      <c r="B13" s="93"/>
      <c r="C13" s="93"/>
      <c r="D13" s="93"/>
      <c r="E13" s="93"/>
      <c r="F13" s="101"/>
      <c r="G13" s="101"/>
      <c r="H13" s="101"/>
      <c r="I13" s="110" t="s">
        <v>60</v>
      </c>
      <c r="K13" s="110" t="s">
        <v>61</v>
      </c>
      <c r="M13" s="110" t="s">
        <v>62</v>
      </c>
      <c r="O13" s="110" t="s">
        <v>63</v>
      </c>
      <c r="Q13" s="110" t="s">
        <v>58</v>
      </c>
      <c r="S13" s="110" t="s">
        <v>64</v>
      </c>
      <c r="U13" s="110" t="s">
        <v>65</v>
      </c>
      <c r="W13" s="110" t="s">
        <v>66</v>
      </c>
      <c r="Y13" s="110" t="s">
        <v>59</v>
      </c>
      <c r="Z13" s="93"/>
      <c r="AA13" s="148" t="s">
        <v>67</v>
      </c>
      <c r="AB13" s="132"/>
    </row>
    <row r="14" spans="1:28" ht="12.75">
      <c r="A14" s="85" t="s">
        <v>1</v>
      </c>
      <c r="B14" s="138"/>
      <c r="C14" s="138"/>
      <c r="D14" s="93"/>
      <c r="E14" s="93"/>
      <c r="F14" s="93"/>
      <c r="G14" s="93"/>
      <c r="H14" s="93"/>
      <c r="I14" s="144">
        <v>0.16666666666666666</v>
      </c>
      <c r="J14" s="110"/>
      <c r="K14" s="116">
        <v>12</v>
      </c>
      <c r="L14" s="110"/>
      <c r="M14" s="116">
        <v>12</v>
      </c>
      <c r="N14" s="110"/>
      <c r="O14" s="144">
        <v>0.8333333333333334</v>
      </c>
      <c r="P14" s="110"/>
      <c r="Q14" s="145" t="s">
        <v>0</v>
      </c>
      <c r="R14" s="110"/>
      <c r="S14" s="144">
        <v>0.16666666666666666</v>
      </c>
      <c r="T14" s="110"/>
      <c r="U14" s="116">
        <v>12</v>
      </c>
      <c r="V14" s="110"/>
      <c r="W14" s="144">
        <v>0.8333333333333334</v>
      </c>
      <c r="X14" s="110"/>
      <c r="Y14" s="145" t="s">
        <v>0</v>
      </c>
      <c r="Z14" s="93"/>
      <c r="AA14" s="149" t="s">
        <v>0</v>
      </c>
      <c r="AB14" s="132"/>
    </row>
    <row r="15" spans="1:28" ht="12.75">
      <c r="A15" s="85"/>
      <c r="B15" s="202"/>
      <c r="C15" s="202"/>
      <c r="D15" s="93"/>
      <c r="E15" s="93"/>
      <c r="F15" s="93"/>
      <c r="G15" s="93"/>
      <c r="H15" s="93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93"/>
      <c r="AA15" s="150"/>
      <c r="AB15" s="132"/>
    </row>
    <row r="16" spans="1:28" s="4" customFormat="1" ht="25.5">
      <c r="A16" s="86"/>
      <c r="B16" s="139" t="s">
        <v>9</v>
      </c>
      <c r="C16" s="96"/>
      <c r="D16" s="96"/>
      <c r="E16" s="140" t="s">
        <v>101</v>
      </c>
      <c r="F16" s="102"/>
      <c r="G16" s="102" t="s">
        <v>22</v>
      </c>
      <c r="H16" s="102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96"/>
      <c r="AA16" s="151"/>
      <c r="AB16" s="133"/>
    </row>
    <row r="17" spans="1:28" ht="12.75">
      <c r="A17" s="84"/>
      <c r="B17" s="212">
        <f>'Budget Template'!B17:C17</f>
        <v>1</v>
      </c>
      <c r="C17" s="213"/>
      <c r="D17" s="93"/>
      <c r="E17" s="35">
        <f>'Budget Template'!E17</f>
        <v>150000</v>
      </c>
      <c r="F17" s="93"/>
      <c r="G17" s="10">
        <f>'Budget Template'!G17</f>
        <v>1.8</v>
      </c>
      <c r="H17" s="93"/>
      <c r="I17" s="9">
        <f>('Budget Template'!I17*$I$14)</f>
        <v>3750</v>
      </c>
      <c r="K17" s="9">
        <f>('Budget Template'!I17*$O$14)+('Budget Template'!K17*$I$14)</f>
        <v>22650</v>
      </c>
      <c r="M17" s="9">
        <f>('Budget Template'!K17*$O$14)+('Budget Template'!M17*$I$14)</f>
        <v>23556</v>
      </c>
      <c r="O17" s="9">
        <f>('Budget Template'!M17*$O$14)</f>
        <v>20280</v>
      </c>
      <c r="Q17" s="114">
        <f>SUM(I17:O17)</f>
        <v>70236</v>
      </c>
      <c r="S17" s="9">
        <f>('Budget Template'!O17*$S$14)</f>
        <v>4218.24</v>
      </c>
      <c r="U17" s="9">
        <f>('Budget Template'!O17*$W$14)+('Budget Template'!Q17*$S$14)</f>
        <v>25478.169600000005</v>
      </c>
      <c r="W17" s="9">
        <f>('Budget Template'!Q17*$W$14)</f>
        <v>21934.848</v>
      </c>
      <c r="Y17" s="114">
        <f>SUM(S17:W17)</f>
        <v>51631.25760000001</v>
      </c>
      <c r="Z17" s="93"/>
      <c r="AA17" s="152">
        <f>Q17+Y17</f>
        <v>121867.25760000001</v>
      </c>
      <c r="AB17" s="132"/>
    </row>
    <row r="18" spans="1:28" ht="12.75">
      <c r="A18" s="84"/>
      <c r="B18" s="212">
        <f>'Budget Template'!B18:C18</f>
        <v>2</v>
      </c>
      <c r="C18" s="213"/>
      <c r="D18" s="93"/>
      <c r="E18" s="35">
        <f>'Budget Template'!E18</f>
        <v>150000</v>
      </c>
      <c r="F18" s="93"/>
      <c r="G18" s="10">
        <f>'Budget Template'!G18</f>
        <v>0.6</v>
      </c>
      <c r="H18" s="93"/>
      <c r="I18" s="9">
        <f>('Budget Template'!I18*$I$14)</f>
        <v>1250</v>
      </c>
      <c r="K18" s="9">
        <f>('Budget Template'!I18*$O$14)+('Budget Template'!K18*$I$14)</f>
        <v>7550</v>
      </c>
      <c r="M18" s="9">
        <f>('Budget Template'!K18*$O$14)+('Budget Template'!M18*$I$14)</f>
        <v>7852</v>
      </c>
      <c r="O18" s="9">
        <f>('Budget Template'!M18*$O$14)</f>
        <v>6760</v>
      </c>
      <c r="Q18" s="114">
        <f>SUM(I18:O18)</f>
        <v>23412</v>
      </c>
      <c r="S18" s="9">
        <f>('Budget Template'!O18*$S$14)</f>
        <v>1406.08</v>
      </c>
      <c r="U18" s="9">
        <f>('Budget Template'!O18*$W$14)+('Budget Template'!Q18*$S$14)</f>
        <v>8492.7232</v>
      </c>
      <c r="W18" s="9">
        <f>('Budget Template'!Q18*$W$14)</f>
        <v>7311.616000000001</v>
      </c>
      <c r="Y18" s="114">
        <f>SUM(S18:W18)</f>
        <v>17210.4192</v>
      </c>
      <c r="Z18" s="93"/>
      <c r="AA18" s="152">
        <f>Q18+Y18</f>
        <v>40622.419200000004</v>
      </c>
      <c r="AB18" s="132"/>
    </row>
    <row r="19" spans="1:28" ht="12.75">
      <c r="A19" s="84"/>
      <c r="B19" s="212">
        <f>'Budget Template'!B19:C19</f>
        <v>3</v>
      </c>
      <c r="C19" s="213"/>
      <c r="D19" s="93"/>
      <c r="E19" s="35">
        <f>'Budget Template'!E19</f>
        <v>150000</v>
      </c>
      <c r="F19" s="93"/>
      <c r="G19" s="10">
        <f>'Budget Template'!G19</f>
        <v>0.6</v>
      </c>
      <c r="H19" s="93"/>
      <c r="I19" s="9">
        <f>('Budget Template'!I19*$I$14)</f>
        <v>1250</v>
      </c>
      <c r="K19" s="9">
        <f>('Budget Template'!I19*$O$14)+('Budget Template'!K19*$I$14)</f>
        <v>7550</v>
      </c>
      <c r="M19" s="9">
        <f>('Budget Template'!K19*$O$14)+('Budget Template'!M19*$I$14)</f>
        <v>7852</v>
      </c>
      <c r="O19" s="9">
        <f>('Budget Template'!M19*$O$14)</f>
        <v>6760</v>
      </c>
      <c r="Q19" s="114">
        <f>SUM(I19:O19)</f>
        <v>23412</v>
      </c>
      <c r="S19" s="9">
        <f>('Budget Template'!O19*$S$14)</f>
        <v>1406.08</v>
      </c>
      <c r="U19" s="9">
        <f>('Budget Template'!O19*$W$14)+('Budget Template'!Q19*$S$14)</f>
        <v>8492.7232</v>
      </c>
      <c r="W19" s="9">
        <f>('Budget Template'!Q19*$W$14)</f>
        <v>7311.616000000001</v>
      </c>
      <c r="Y19" s="114">
        <f>SUM(S19:W19)</f>
        <v>17210.4192</v>
      </c>
      <c r="Z19" s="93"/>
      <c r="AA19" s="152">
        <f>Q19+Y19</f>
        <v>40622.419200000004</v>
      </c>
      <c r="AB19" s="132"/>
    </row>
    <row r="20" spans="1:28" ht="12.75">
      <c r="A20" s="84"/>
      <c r="B20" s="212">
        <f>'Budget Template'!B20:C20</f>
        <v>4</v>
      </c>
      <c r="C20" s="213"/>
      <c r="D20" s="93"/>
      <c r="E20" s="35">
        <f>'Budget Template'!E20</f>
        <v>125000</v>
      </c>
      <c r="F20" s="93"/>
      <c r="G20" s="10">
        <f>'Budget Template'!G20</f>
        <v>0.6000000000000001</v>
      </c>
      <c r="H20" s="93"/>
      <c r="I20" s="9">
        <f>('Budget Template'!I20*$I$14)</f>
        <v>1041.6666666666667</v>
      </c>
      <c r="K20" s="9">
        <f>('Budget Template'!I20*$O$14)+('Budget Template'!K20*$I$14)</f>
        <v>6291.666666666668</v>
      </c>
      <c r="M20" s="9">
        <f>('Budget Template'!K20*$O$14)+('Budget Template'!M20*$I$14)</f>
        <v>6543.333333333335</v>
      </c>
      <c r="O20" s="9">
        <f>('Budget Template'!M20*$O$14)</f>
        <v>5633.333333333334</v>
      </c>
      <c r="Q20" s="114">
        <f>SUM(I20:O20)</f>
        <v>19510.000000000004</v>
      </c>
      <c r="S20" s="9">
        <f>('Budget Template'!O20*$S$14)</f>
        <v>1171.7333333333336</v>
      </c>
      <c r="U20" s="9">
        <f>('Budget Template'!O20*$W$14)+('Budget Template'!Q20*$S$14)</f>
        <v>7077.2693333333345</v>
      </c>
      <c r="W20" s="9">
        <f>('Budget Template'!Q20*$W$14)</f>
        <v>6093.013333333335</v>
      </c>
      <c r="Y20" s="114">
        <f>SUM(S20:W20)</f>
        <v>14342.016000000003</v>
      </c>
      <c r="Z20" s="93"/>
      <c r="AA20" s="152">
        <f>Q20+Y20</f>
        <v>33852.016</v>
      </c>
      <c r="AB20" s="132"/>
    </row>
    <row r="21" spans="1:28" ht="12.75">
      <c r="A21" s="84"/>
      <c r="B21" s="212">
        <f>'Budget Template'!B21:C21</f>
        <v>5</v>
      </c>
      <c r="C21" s="213"/>
      <c r="D21" s="93"/>
      <c r="E21" s="35">
        <f>'Budget Template'!E21</f>
        <v>125000</v>
      </c>
      <c r="F21" s="93"/>
      <c r="G21" s="10">
        <f>'Budget Template'!G21</f>
        <v>0.6000000000000001</v>
      </c>
      <c r="H21" s="93"/>
      <c r="I21" s="9">
        <f>('Budget Template'!I21*$I$14)</f>
        <v>1041.6666666666667</v>
      </c>
      <c r="K21" s="9">
        <f>('Budget Template'!I21*$O$14)+('Budget Template'!K21*$I$14)</f>
        <v>6291.666666666668</v>
      </c>
      <c r="M21" s="9">
        <f>('Budget Template'!K21*$O$14)+('Budget Template'!M21*$I$14)</f>
        <v>6543.333333333335</v>
      </c>
      <c r="O21" s="9">
        <f>('Budget Template'!M21*$O$14)</f>
        <v>5633.333333333334</v>
      </c>
      <c r="Q21" s="114">
        <f>SUM(I21:O21)</f>
        <v>19510.000000000004</v>
      </c>
      <c r="S21" s="9">
        <f>('Budget Template'!O21*$S$14)</f>
        <v>1171.7333333333336</v>
      </c>
      <c r="U21" s="9">
        <f>('Budget Template'!O21*$W$14)+('Budget Template'!Q21*$S$14)</f>
        <v>7077.2693333333345</v>
      </c>
      <c r="W21" s="9">
        <f>('Budget Template'!Q21*$W$14)</f>
        <v>6093.013333333335</v>
      </c>
      <c r="Y21" s="114">
        <f>SUM(S21:W21)</f>
        <v>14342.016000000003</v>
      </c>
      <c r="Z21" s="93"/>
      <c r="AA21" s="152">
        <f>Q21+Y21</f>
        <v>33852.016</v>
      </c>
      <c r="AB21" s="132"/>
    </row>
    <row r="22" spans="1:28" s="3" customFormat="1" ht="12.75">
      <c r="A22" s="84"/>
      <c r="B22" s="93"/>
      <c r="C22" s="93"/>
      <c r="D22" s="93"/>
      <c r="E22" s="93"/>
      <c r="F22" s="93"/>
      <c r="G22" s="93"/>
      <c r="H22" s="93"/>
      <c r="I22" s="159"/>
      <c r="J22" s="107"/>
      <c r="K22" s="107"/>
      <c r="L22" s="107"/>
      <c r="M22" s="107"/>
      <c r="N22" s="107"/>
      <c r="O22" s="159"/>
      <c r="P22" s="107"/>
      <c r="Q22" s="107"/>
      <c r="R22" s="107"/>
      <c r="S22" s="159"/>
      <c r="T22" s="107"/>
      <c r="U22" s="107"/>
      <c r="V22" s="107"/>
      <c r="W22" s="159"/>
      <c r="X22" s="107"/>
      <c r="Y22" s="114"/>
      <c r="Z22" s="93"/>
      <c r="AA22" s="152"/>
      <c r="AB22" s="132"/>
    </row>
    <row r="23" spans="1:32" s="3" customFormat="1" ht="12.75">
      <c r="A23" s="84"/>
      <c r="B23" s="202" t="s">
        <v>20</v>
      </c>
      <c r="C23" s="202"/>
      <c r="D23" s="93"/>
      <c r="E23" s="93"/>
      <c r="F23" s="93"/>
      <c r="G23" s="93"/>
      <c r="H23" s="93"/>
      <c r="I23" s="159"/>
      <c r="J23" s="107"/>
      <c r="K23" s="107"/>
      <c r="L23" s="107"/>
      <c r="M23" s="107"/>
      <c r="N23" s="107"/>
      <c r="O23" s="159"/>
      <c r="P23" s="107"/>
      <c r="Q23" s="107"/>
      <c r="R23" s="107"/>
      <c r="S23" s="159"/>
      <c r="T23" s="107"/>
      <c r="U23" s="107"/>
      <c r="V23" s="107"/>
      <c r="W23" s="159"/>
      <c r="X23" s="107"/>
      <c r="Y23" s="114"/>
      <c r="Z23" s="93"/>
      <c r="AA23" s="152"/>
      <c r="AB23" s="132"/>
      <c r="AD23" s="23"/>
      <c r="AE23" s="26"/>
      <c r="AF23" s="26"/>
    </row>
    <row r="24" spans="1:32" s="4" customFormat="1" ht="12.75">
      <c r="A24" s="86"/>
      <c r="B24" s="96"/>
      <c r="C24" s="96"/>
      <c r="D24" s="96"/>
      <c r="E24" s="102" t="s">
        <v>24</v>
      </c>
      <c r="F24" s="102"/>
      <c r="G24" s="102" t="s">
        <v>22</v>
      </c>
      <c r="H24" s="102"/>
      <c r="I24" s="160"/>
      <c r="J24" s="111"/>
      <c r="K24" s="111"/>
      <c r="L24" s="111"/>
      <c r="M24" s="111"/>
      <c r="N24" s="111"/>
      <c r="O24" s="160"/>
      <c r="P24" s="111"/>
      <c r="Q24" s="111"/>
      <c r="R24" s="111"/>
      <c r="S24" s="160"/>
      <c r="T24" s="111"/>
      <c r="U24" s="111"/>
      <c r="V24" s="111"/>
      <c r="W24" s="160"/>
      <c r="X24" s="111"/>
      <c r="Y24" s="158"/>
      <c r="Z24" s="96"/>
      <c r="AA24" s="151"/>
      <c r="AB24" s="133"/>
      <c r="AD24" s="24"/>
      <c r="AE24" s="24"/>
      <c r="AF24" s="24"/>
    </row>
    <row r="25" spans="1:32" ht="12.75">
      <c r="A25" s="87"/>
      <c r="B25" s="214" t="str">
        <f>'Budget Template'!B25:C25</f>
        <v>Pd1</v>
      </c>
      <c r="C25" s="215"/>
      <c r="D25" s="93"/>
      <c r="E25" s="35">
        <f>'Budget Template'!E25</f>
        <v>50000</v>
      </c>
      <c r="F25" s="93"/>
      <c r="G25" s="10">
        <f>'Budget Template'!G25</f>
        <v>12</v>
      </c>
      <c r="H25" s="93"/>
      <c r="I25" s="9">
        <f>('Budget Template'!I25*$I$14)</f>
        <v>8333.333333333332</v>
      </c>
      <c r="K25" s="9">
        <f>('Budget Template'!I25*$O$14)+('Budget Template'!K25*$I$14)</f>
        <v>50333.333333333336</v>
      </c>
      <c r="M25" s="9">
        <f>('Budget Template'!K25*$O$14)+('Budget Template'!M25*$I$14)</f>
        <v>52346.66666666667</v>
      </c>
      <c r="O25" s="9">
        <f>('Budget Template'!M25*$O$14)</f>
        <v>45066.66666666667</v>
      </c>
      <c r="Q25" s="114">
        <f>SUM(I25:O25)</f>
        <v>156080</v>
      </c>
      <c r="S25" s="9">
        <f>('Budget Template'!O25*$S$14)</f>
        <v>9373.866666666667</v>
      </c>
      <c r="U25" s="9">
        <f>('Budget Template'!O25*$W$14)+('Budget Template'!Q25*$S$14)</f>
        <v>56618.15466666667</v>
      </c>
      <c r="W25" s="9">
        <f>('Budget Template'!Q25*$W$14)</f>
        <v>48744.106666666674</v>
      </c>
      <c r="Y25" s="114">
        <f>SUM(S25:W25)</f>
        <v>114736.12800000001</v>
      </c>
      <c r="Z25" s="93"/>
      <c r="AA25" s="152">
        <f>Q25+Y25</f>
        <v>270816.128</v>
      </c>
      <c r="AB25" s="132"/>
      <c r="AD25" s="24"/>
      <c r="AE25" s="24"/>
      <c r="AF25" s="24"/>
    </row>
    <row r="26" spans="1:28" ht="12.75">
      <c r="A26" s="84"/>
      <c r="B26" s="214" t="str">
        <f>'Budget Template'!B26:C26</f>
        <v>Pd2</v>
      </c>
      <c r="C26" s="215"/>
      <c r="D26" s="93"/>
      <c r="E26" s="35">
        <f>'Budget Template'!E26</f>
        <v>45000</v>
      </c>
      <c r="F26" s="93"/>
      <c r="G26" s="10">
        <f>'Budget Template'!G26</f>
        <v>12</v>
      </c>
      <c r="H26" s="93"/>
      <c r="I26" s="9">
        <f>('Budget Template'!I26*$I$14)</f>
        <v>7500</v>
      </c>
      <c r="K26" s="9">
        <f>('Budget Template'!I26*$O$14)+('Budget Template'!K26*$I$14)</f>
        <v>45300</v>
      </c>
      <c r="M26" s="9">
        <f>('Budget Template'!K26*$O$14)+('Budget Template'!M26*$I$14)</f>
        <v>47112</v>
      </c>
      <c r="O26" s="9">
        <f>('Budget Template'!M26*$O$14)</f>
        <v>40560</v>
      </c>
      <c r="Q26" s="114">
        <f>SUM(I26:O26)</f>
        <v>140472</v>
      </c>
      <c r="S26" s="9">
        <f>('Budget Template'!O26*$S$14)</f>
        <v>8436.48</v>
      </c>
      <c r="U26" s="9">
        <f>('Budget Template'!O26*$W$14)+('Budget Template'!Q26*$S$14)</f>
        <v>50956.33920000001</v>
      </c>
      <c r="W26" s="9">
        <f>('Budget Template'!Q26*$W$14)</f>
        <v>43869.696</v>
      </c>
      <c r="Y26" s="114">
        <f>SUM(S26:W26)</f>
        <v>103262.51520000002</v>
      </c>
      <c r="Z26" s="93"/>
      <c r="AA26" s="152">
        <f>Q26+Y26</f>
        <v>243734.51520000002</v>
      </c>
      <c r="AB26" s="132"/>
    </row>
    <row r="27" spans="1:28" ht="12.75">
      <c r="A27" s="84"/>
      <c r="B27" s="214" t="str">
        <f>'Budget Template'!B27:C27</f>
        <v>Pd3</v>
      </c>
      <c r="C27" s="215"/>
      <c r="D27" s="93"/>
      <c r="E27" s="35">
        <f>'Budget Template'!E27</f>
        <v>40000</v>
      </c>
      <c r="F27" s="93"/>
      <c r="G27" s="10">
        <f>'Budget Template'!G27</f>
        <v>12</v>
      </c>
      <c r="H27" s="93"/>
      <c r="I27" s="9">
        <f>('Budget Template'!I27*$I$14)</f>
        <v>6666.666666666666</v>
      </c>
      <c r="K27" s="9">
        <f>('Budget Template'!I27*$O$14)+('Budget Template'!K27*$I$14)</f>
        <v>40266.66666666667</v>
      </c>
      <c r="M27" s="9">
        <f>('Budget Template'!K27*$O$14)+('Budget Template'!M27*$I$14)</f>
        <v>41877.333333333336</v>
      </c>
      <c r="O27" s="9">
        <f>('Budget Template'!M27*$O$14)</f>
        <v>36053.333333333336</v>
      </c>
      <c r="Q27" s="114">
        <f>SUM(I27:O27)</f>
        <v>124864</v>
      </c>
      <c r="S27" s="9">
        <f>('Budget Template'!O27*$S$14)</f>
        <v>7499.093333333334</v>
      </c>
      <c r="U27" s="9">
        <f>('Budget Template'!O27*$W$14)+('Budget Template'!Q27*$S$14)</f>
        <v>45294.52373333334</v>
      </c>
      <c r="W27" s="9">
        <f>('Budget Template'!Q27*$W$14)</f>
        <v>38995.28533333334</v>
      </c>
      <c r="Y27" s="114">
        <f>SUM(S27:W27)</f>
        <v>91788.90240000002</v>
      </c>
      <c r="Z27" s="93"/>
      <c r="AA27" s="152">
        <f>Q27+Y27</f>
        <v>216652.90240000002</v>
      </c>
      <c r="AB27" s="132"/>
    </row>
    <row r="28" spans="1:28" ht="12.75">
      <c r="A28" s="84"/>
      <c r="B28" s="93"/>
      <c r="C28" s="93"/>
      <c r="D28" s="93"/>
      <c r="E28" s="93"/>
      <c r="F28" s="93"/>
      <c r="G28" s="93"/>
      <c r="H28" s="93"/>
      <c r="I28" s="107"/>
      <c r="K28" s="107"/>
      <c r="M28" s="107"/>
      <c r="O28" s="107"/>
      <c r="Q28" s="107"/>
      <c r="S28" s="107"/>
      <c r="U28" s="107"/>
      <c r="W28" s="107"/>
      <c r="Y28" s="114"/>
      <c r="Z28" s="93"/>
      <c r="AA28" s="152"/>
      <c r="AB28" s="132"/>
    </row>
    <row r="29" spans="1:77" s="5" customFormat="1" ht="12.75">
      <c r="A29" s="86"/>
      <c r="B29" s="202" t="s">
        <v>102</v>
      </c>
      <c r="C29" s="202"/>
      <c r="D29" s="96"/>
      <c r="E29" s="96"/>
      <c r="F29" s="96"/>
      <c r="G29" s="96"/>
      <c r="H29" s="96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58"/>
      <c r="Z29" s="96"/>
      <c r="AA29" s="151"/>
      <c r="AB29" s="133"/>
      <c r="AC29" s="4"/>
      <c r="AD29" s="3"/>
      <c r="AE29" s="3"/>
      <c r="AF29" s="3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</row>
    <row r="30" spans="1:32" ht="12.75">
      <c r="A30" s="84"/>
      <c r="B30" s="93"/>
      <c r="C30" s="93"/>
      <c r="D30" s="93"/>
      <c r="E30" s="161" t="s">
        <v>24</v>
      </c>
      <c r="F30" s="93"/>
      <c r="G30" s="93" t="s">
        <v>21</v>
      </c>
      <c r="H30" s="93"/>
      <c r="I30" s="162" t="s">
        <v>41</v>
      </c>
      <c r="J30" s="110"/>
      <c r="K30" s="117" t="s">
        <v>41</v>
      </c>
      <c r="L30" s="110"/>
      <c r="M30" s="117" t="s">
        <v>41</v>
      </c>
      <c r="N30" s="110"/>
      <c r="O30" s="162" t="s">
        <v>41</v>
      </c>
      <c r="P30" s="110"/>
      <c r="Q30" s="162" t="s">
        <v>41</v>
      </c>
      <c r="R30" s="110"/>
      <c r="S30" s="162" t="s">
        <v>41</v>
      </c>
      <c r="T30" s="110"/>
      <c r="U30" s="117" t="s">
        <v>41</v>
      </c>
      <c r="V30" s="110"/>
      <c r="W30" s="162" t="s">
        <v>41</v>
      </c>
      <c r="X30" s="110"/>
      <c r="Y30" s="114" t="s">
        <v>41</v>
      </c>
      <c r="Z30" s="93"/>
      <c r="AA30" s="152" t="s">
        <v>41</v>
      </c>
      <c r="AB30" s="132"/>
      <c r="AD30" s="4"/>
      <c r="AE30" s="4"/>
      <c r="AF30" s="4"/>
    </row>
    <row r="31" spans="1:28" ht="12.75">
      <c r="A31" s="84"/>
      <c r="B31" s="93"/>
      <c r="C31" s="163" t="s">
        <v>30</v>
      </c>
      <c r="D31" s="93"/>
      <c r="E31" s="35">
        <f>'Budget Template'!E31</f>
        <v>30155</v>
      </c>
      <c r="F31" s="93"/>
      <c r="G31" s="10">
        <f>'Budget Template'!G31</f>
        <v>1</v>
      </c>
      <c r="H31" s="93"/>
      <c r="I31" s="9">
        <f>('Budget Template'!I31*$I$14)</f>
        <v>5025.833333333333</v>
      </c>
      <c r="K31" s="9">
        <f>('Budget Template'!I31*$O$14)+('Budget Template'!K31*$I$14)</f>
        <v>30356.033333333333</v>
      </c>
      <c r="M31" s="9">
        <f>('Budget Template'!K31*$O$14)+('Budget Template'!M31*$I$14)</f>
        <v>31570.274666666668</v>
      </c>
      <c r="O31" s="9">
        <f>('Budget Template'!M31*$O$14)</f>
        <v>27179.70666666667</v>
      </c>
      <c r="Q31" s="114">
        <f>SUM(I31:O31)</f>
        <v>94131.848</v>
      </c>
      <c r="S31" s="9">
        <f>('Budget Template'!O31*$S$14)</f>
        <v>5653.378986666667</v>
      </c>
      <c r="U31" s="9">
        <f>('Budget Template'!O31*$W$14)+('Budget Template'!Q31*$S$14)</f>
        <v>34146.40907946667</v>
      </c>
      <c r="W31" s="9">
        <f>('Budget Template'!Q31*$W$14)</f>
        <v>29397.570730666666</v>
      </c>
      <c r="Y31" s="114">
        <f>SUM(S31:W31)</f>
        <v>69197.35879679999</v>
      </c>
      <c r="Z31" s="93"/>
      <c r="AA31" s="152">
        <f>Q31+Y31</f>
        <v>163329.2067968</v>
      </c>
      <c r="AB31" s="132"/>
    </row>
    <row r="32" spans="1:28" ht="12.75">
      <c r="A32" s="84"/>
      <c r="B32" s="93"/>
      <c r="C32" s="163" t="s">
        <v>31</v>
      </c>
      <c r="D32" s="93"/>
      <c r="E32" s="35">
        <f>'Budget Template'!E32</f>
        <v>31964</v>
      </c>
      <c r="F32" s="93"/>
      <c r="G32" s="10">
        <f>'Budget Template'!G32</f>
        <v>3</v>
      </c>
      <c r="H32" s="93"/>
      <c r="I32" s="9">
        <f>('Budget Template'!I32*$I$14)</f>
        <v>15982</v>
      </c>
      <c r="K32" s="9">
        <f>('Budget Template'!I32*$O$14)+('Budget Template'!K32*$I$14)</f>
        <v>96531.28</v>
      </c>
      <c r="M32" s="9">
        <f>('Budget Template'!K32*$O$14)+('Budget Template'!M32*$I$14)</f>
        <v>100392.53120000001</v>
      </c>
      <c r="O32" s="9">
        <f>('Budget Template'!M32*$O$14)</f>
        <v>86430.656</v>
      </c>
      <c r="Q32" s="114">
        <f>SUM(I32:O32)</f>
        <v>299336.4672</v>
      </c>
      <c r="S32" s="9">
        <f>('Budget Template'!O32*$S$14)</f>
        <v>17977.576448</v>
      </c>
      <c r="U32" s="9">
        <f>('Budget Template'!O32*$W$14)+('Budget Template'!Q32*$S$14)</f>
        <v>108584.56174592001</v>
      </c>
      <c r="W32" s="9">
        <f>('Budget Template'!Q32*$W$14)</f>
        <v>93483.39752960003</v>
      </c>
      <c r="Y32" s="114">
        <f>SUM(S32:W32)</f>
        <v>220045.53572352004</v>
      </c>
      <c r="Z32" s="93"/>
      <c r="AA32" s="152">
        <f>Q32+Y32</f>
        <v>519382.00292352005</v>
      </c>
      <c r="AB32" s="132"/>
    </row>
    <row r="33" spans="1:28" ht="12.75">
      <c r="A33" s="84"/>
      <c r="B33" s="93"/>
      <c r="C33" s="163" t="s">
        <v>32</v>
      </c>
      <c r="D33" s="93"/>
      <c r="E33" s="35">
        <f>'Budget Template'!E33</f>
        <v>33882</v>
      </c>
      <c r="F33" s="93"/>
      <c r="G33" s="10">
        <f>'Budget Template'!G33</f>
        <v>1</v>
      </c>
      <c r="H33" s="93"/>
      <c r="I33" s="9">
        <f>('Budget Template'!I33*$I$14)</f>
        <v>5647</v>
      </c>
      <c r="K33" s="9">
        <f>('Budget Template'!I33*$O$14)+('Budget Template'!K33*$I$14)</f>
        <v>34107.88</v>
      </c>
      <c r="M33" s="9">
        <f>('Budget Template'!K33*$O$14)+('Budget Template'!M33*$I$14)</f>
        <v>35472.1952</v>
      </c>
      <c r="O33" s="9">
        <f>('Budget Template'!M33*$O$14)</f>
        <v>30538.976000000002</v>
      </c>
      <c r="Q33" s="114">
        <f>SUM(I33:O33)</f>
        <v>105766.05119999999</v>
      </c>
      <c r="S33" s="9">
        <f>('Budget Template'!O33*$S$14)</f>
        <v>6352.107008</v>
      </c>
      <c r="U33" s="9">
        <f>('Budget Template'!O33*$W$14)+('Budget Template'!Q33*$S$14)</f>
        <v>38366.72632832</v>
      </c>
      <c r="W33" s="9">
        <f>('Budget Template'!Q33*$W$14)</f>
        <v>33030.95644160001</v>
      </c>
      <c r="Y33" s="114">
        <f>SUM(S33:W33)</f>
        <v>77749.78977792</v>
      </c>
      <c r="Z33" s="93"/>
      <c r="AA33" s="152">
        <f>Q33+Y33</f>
        <v>183515.84097792</v>
      </c>
      <c r="AB33" s="132"/>
    </row>
    <row r="34" spans="1:28" ht="12.75">
      <c r="A34" s="84"/>
      <c r="B34" s="93"/>
      <c r="C34" s="93"/>
      <c r="D34" s="93"/>
      <c r="E34" s="93"/>
      <c r="F34" s="93"/>
      <c r="G34" s="93"/>
      <c r="H34" s="93"/>
      <c r="I34" s="107"/>
      <c r="K34" s="118"/>
      <c r="M34" s="118"/>
      <c r="O34" s="107"/>
      <c r="Q34" s="114"/>
      <c r="S34" s="107"/>
      <c r="U34" s="118"/>
      <c r="W34" s="107"/>
      <c r="Y34" s="114"/>
      <c r="Z34" s="93"/>
      <c r="AA34" s="152"/>
      <c r="AB34" s="132"/>
    </row>
    <row r="35" spans="1:32" ht="12.75">
      <c r="A35" s="84"/>
      <c r="B35" s="202" t="s">
        <v>40</v>
      </c>
      <c r="C35" s="202"/>
      <c r="D35" s="93"/>
      <c r="E35" s="93"/>
      <c r="F35" s="93"/>
      <c r="G35" s="161"/>
      <c r="H35" s="93"/>
      <c r="I35" s="107"/>
      <c r="K35" s="118"/>
      <c r="M35" s="118"/>
      <c r="O35" s="107"/>
      <c r="Q35" s="114"/>
      <c r="S35" s="107"/>
      <c r="U35" s="118"/>
      <c r="W35" s="107"/>
      <c r="Y35" s="114"/>
      <c r="Z35" s="93"/>
      <c r="AA35" s="152"/>
      <c r="AB35" s="132"/>
      <c r="AD35" s="23"/>
      <c r="AE35" s="23"/>
      <c r="AF35" s="23"/>
    </row>
    <row r="36" spans="1:28" ht="12.75">
      <c r="A36" s="84"/>
      <c r="B36" s="93"/>
      <c r="C36" s="93"/>
      <c r="D36" s="93"/>
      <c r="E36" s="93"/>
      <c r="F36" s="93"/>
      <c r="G36" s="161"/>
      <c r="H36" s="93"/>
      <c r="I36" s="19">
        <f>('Budget Template'!I36*$I$14)</f>
        <v>1666.6666666666665</v>
      </c>
      <c r="K36" s="19">
        <f>('Budget Template'!I36*$O$14)+('Budget Template'!K36*$I$14)</f>
        <v>10000</v>
      </c>
      <c r="M36" s="19">
        <f>('Budget Template'!K36*$O$14)+('Budget Template'!M36*$I$14)</f>
        <v>10000</v>
      </c>
      <c r="O36" s="19">
        <f>('Budget Template'!M36*$O$14)</f>
        <v>8333.333333333334</v>
      </c>
      <c r="Q36" s="114">
        <f>SUM(I36:O36)</f>
        <v>30000</v>
      </c>
      <c r="S36" s="19">
        <f>('Budget Template'!O36*$S$14)</f>
        <v>1666.6666666666665</v>
      </c>
      <c r="U36" s="19">
        <f>('Budget Template'!O36*$W$14)+('Budget Template'!Q36*$S$14)</f>
        <v>10000</v>
      </c>
      <c r="W36" s="19">
        <f>('Budget Template'!Q36*$W$14)</f>
        <v>8333.333333333334</v>
      </c>
      <c r="Y36" s="114">
        <f>SUM(S36:W36)</f>
        <v>20000</v>
      </c>
      <c r="Z36" s="93"/>
      <c r="AA36" s="152">
        <f>Q36+Y36</f>
        <v>50000</v>
      </c>
      <c r="AB36" s="132"/>
    </row>
    <row r="37" spans="1:28" ht="12.75">
      <c r="A37" s="84"/>
      <c r="B37" s="93"/>
      <c r="C37" s="93"/>
      <c r="D37" s="93"/>
      <c r="E37" s="93"/>
      <c r="F37" s="93"/>
      <c r="G37" s="161"/>
      <c r="H37" s="93"/>
      <c r="I37" s="107"/>
      <c r="K37" s="118"/>
      <c r="M37" s="118"/>
      <c r="O37" s="107"/>
      <c r="Q37" s="114"/>
      <c r="S37" s="107"/>
      <c r="U37" s="118"/>
      <c r="W37" s="107"/>
      <c r="Y37" s="114"/>
      <c r="Z37" s="93"/>
      <c r="AA37" s="152"/>
      <c r="AB37" s="132"/>
    </row>
    <row r="38" spans="1:77" s="5" customFormat="1" ht="12.75">
      <c r="A38" s="86"/>
      <c r="B38" s="202" t="s">
        <v>7</v>
      </c>
      <c r="C38" s="202"/>
      <c r="D38" s="96"/>
      <c r="E38" s="96"/>
      <c r="F38" s="96"/>
      <c r="G38" s="96"/>
      <c r="H38" s="96"/>
      <c r="I38" s="111"/>
      <c r="J38" s="111"/>
      <c r="K38" s="111"/>
      <c r="L38" s="111"/>
      <c r="M38" s="111"/>
      <c r="N38" s="111"/>
      <c r="O38" s="111"/>
      <c r="P38" s="111"/>
      <c r="Q38" s="158"/>
      <c r="R38" s="111"/>
      <c r="S38" s="111"/>
      <c r="T38" s="111"/>
      <c r="U38" s="111"/>
      <c r="V38" s="111"/>
      <c r="W38" s="111"/>
      <c r="X38" s="111"/>
      <c r="Y38" s="158"/>
      <c r="Z38" s="96"/>
      <c r="AA38" s="151"/>
      <c r="AB38" s="133"/>
      <c r="AC38" s="4"/>
      <c r="AD38" s="3"/>
      <c r="AE38" s="3"/>
      <c r="AF38" s="3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</row>
    <row r="39" spans="1:28" ht="12.75">
      <c r="A39" s="84"/>
      <c r="B39" s="93"/>
      <c r="C39" s="93"/>
      <c r="D39" s="93"/>
      <c r="E39" s="161" t="s">
        <v>24</v>
      </c>
      <c r="F39" s="93"/>
      <c r="G39" s="161" t="s">
        <v>22</v>
      </c>
      <c r="H39" s="93"/>
      <c r="I39" s="159"/>
      <c r="K39" s="107"/>
      <c r="M39" s="107"/>
      <c r="O39" s="159"/>
      <c r="Q39" s="114"/>
      <c r="S39" s="159"/>
      <c r="U39" s="107"/>
      <c r="W39" s="159"/>
      <c r="Y39" s="114"/>
      <c r="Z39" s="93"/>
      <c r="AA39" s="152"/>
      <c r="AB39" s="132"/>
    </row>
    <row r="40" spans="1:32" ht="12.75">
      <c r="A40" s="84"/>
      <c r="B40" s="93"/>
      <c r="C40" s="93"/>
      <c r="D40" s="93"/>
      <c r="E40" s="35">
        <f>'Budget Template'!E40</f>
        <v>80000</v>
      </c>
      <c r="F40" s="93"/>
      <c r="G40" s="10">
        <f>'Budget Template'!G40</f>
        <v>12</v>
      </c>
      <c r="H40" s="93"/>
      <c r="I40" s="9">
        <f>('Budget Template'!I40*$I$14)</f>
        <v>13333.333333333332</v>
      </c>
      <c r="K40" s="9">
        <f>('Budget Template'!I40*$O$14)+('Budget Template'!K40*$I$14)</f>
        <v>80533.33333333334</v>
      </c>
      <c r="M40" s="9">
        <f>('Budget Template'!K40*$O$14)+('Budget Template'!M40*$I$14)</f>
        <v>83754.66666666667</v>
      </c>
      <c r="O40" s="9">
        <f>('Budget Template'!M40*$O$14)</f>
        <v>72106.66666666667</v>
      </c>
      <c r="Q40" s="114">
        <f>SUM(I40:O40)</f>
        <v>249728</v>
      </c>
      <c r="S40" s="9">
        <f>('Budget Template'!O40*$S$14)</f>
        <v>14998.186666666668</v>
      </c>
      <c r="U40" s="9">
        <f>('Budget Template'!O40*$W$14)+('Budget Template'!Q40*$S$14)</f>
        <v>90589.04746666669</v>
      </c>
      <c r="W40" s="9">
        <f>('Budget Template'!Q40*$W$14)</f>
        <v>77990.57066666668</v>
      </c>
      <c r="Y40" s="114">
        <f>SUM(S40:W40)</f>
        <v>183577.80480000004</v>
      </c>
      <c r="Z40" s="93"/>
      <c r="AA40" s="152">
        <f>Q40+Y40</f>
        <v>433305.80480000004</v>
      </c>
      <c r="AB40" s="132"/>
      <c r="AD40" s="4"/>
      <c r="AE40" s="4"/>
      <c r="AF40" s="4"/>
    </row>
    <row r="41" spans="1:28" s="3" customFormat="1" ht="12.75">
      <c r="A41" s="84"/>
      <c r="B41" s="93"/>
      <c r="C41" s="93"/>
      <c r="D41" s="93"/>
      <c r="E41" s="93"/>
      <c r="F41" s="93"/>
      <c r="G41" s="93"/>
      <c r="H41" s="93"/>
      <c r="I41" s="107"/>
      <c r="J41" s="107"/>
      <c r="K41" s="107"/>
      <c r="L41" s="107"/>
      <c r="M41" s="107"/>
      <c r="N41" s="107"/>
      <c r="O41" s="107"/>
      <c r="P41" s="107"/>
      <c r="Q41" s="114"/>
      <c r="R41" s="107"/>
      <c r="S41" s="107"/>
      <c r="T41" s="107"/>
      <c r="U41" s="107"/>
      <c r="V41" s="107"/>
      <c r="W41" s="107"/>
      <c r="X41" s="107"/>
      <c r="Y41" s="114"/>
      <c r="Z41" s="93"/>
      <c r="AA41" s="152"/>
      <c r="AB41" s="132"/>
    </row>
    <row r="42" spans="1:77" s="5" customFormat="1" ht="12.75">
      <c r="A42" s="86"/>
      <c r="B42" s="202" t="s">
        <v>8</v>
      </c>
      <c r="C42" s="202"/>
      <c r="D42" s="96"/>
      <c r="E42" s="96"/>
      <c r="F42" s="96"/>
      <c r="G42" s="96"/>
      <c r="H42" s="96"/>
      <c r="I42" s="111"/>
      <c r="J42" s="111"/>
      <c r="K42" s="111"/>
      <c r="L42" s="111"/>
      <c r="M42" s="111"/>
      <c r="N42" s="111"/>
      <c r="O42" s="111"/>
      <c r="P42" s="111"/>
      <c r="Q42" s="158"/>
      <c r="R42" s="111"/>
      <c r="S42" s="111"/>
      <c r="T42" s="111"/>
      <c r="U42" s="111"/>
      <c r="V42" s="111"/>
      <c r="W42" s="111"/>
      <c r="X42" s="111"/>
      <c r="Y42" s="158"/>
      <c r="Z42" s="96"/>
      <c r="AA42" s="151"/>
      <c r="AB42" s="133"/>
      <c r="AC42" s="4"/>
      <c r="AD42" s="3"/>
      <c r="AE42" s="3"/>
      <c r="AF42" s="3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</row>
    <row r="43" spans="1:28" ht="12.75">
      <c r="A43" s="84"/>
      <c r="B43" s="93"/>
      <c r="C43" s="93"/>
      <c r="D43" s="93"/>
      <c r="E43" s="161" t="s">
        <v>24</v>
      </c>
      <c r="F43" s="93"/>
      <c r="G43" s="161" t="s">
        <v>22</v>
      </c>
      <c r="H43" s="93"/>
      <c r="I43" s="107"/>
      <c r="K43" s="107"/>
      <c r="M43" s="107"/>
      <c r="O43" s="107"/>
      <c r="Q43" s="114"/>
      <c r="S43" s="107"/>
      <c r="U43" s="107"/>
      <c r="W43" s="107"/>
      <c r="Y43" s="114"/>
      <c r="Z43" s="93"/>
      <c r="AA43" s="152"/>
      <c r="AB43" s="132"/>
    </row>
    <row r="44" spans="1:32" ht="12.75">
      <c r="A44" s="84"/>
      <c r="B44" s="93"/>
      <c r="C44" s="93"/>
      <c r="D44" s="93"/>
      <c r="E44" s="35">
        <f>'Budget Template'!E44</f>
        <v>50000</v>
      </c>
      <c r="F44" s="93"/>
      <c r="G44" s="10">
        <f>'Budget Template'!G44</f>
        <v>12</v>
      </c>
      <c r="H44" s="93"/>
      <c r="I44" s="9">
        <f>('Budget Template'!I44*$I$14)</f>
        <v>8333.333333333332</v>
      </c>
      <c r="K44" s="9">
        <f>('Budget Template'!I44*$O$14)+('Budget Template'!K44*$I$14)</f>
        <v>50333.333333333336</v>
      </c>
      <c r="M44" s="9">
        <f>('Budget Template'!K44*$O$14)+('Budget Template'!M44*$I$14)</f>
        <v>52346.66666666667</v>
      </c>
      <c r="O44" s="9">
        <f>('Budget Template'!M44*$O$14)</f>
        <v>45066.66666666667</v>
      </c>
      <c r="Q44" s="114">
        <f>SUM(I44:O44)</f>
        <v>156080</v>
      </c>
      <c r="S44" s="9">
        <f>('Budget Template'!O44*$S$14)</f>
        <v>9373.866666666667</v>
      </c>
      <c r="U44" s="9">
        <f>('Budget Template'!O44*$W$14)+('Budget Template'!Q44*$S$14)</f>
        <v>56618.15466666667</v>
      </c>
      <c r="W44" s="9">
        <f>('Budget Template'!Q44*$W$14)</f>
        <v>48744.106666666674</v>
      </c>
      <c r="Y44" s="114">
        <f>SUM(S44:W44)</f>
        <v>114736.12800000001</v>
      </c>
      <c r="Z44" s="93"/>
      <c r="AA44" s="152">
        <f>Q44+Y44</f>
        <v>270816.128</v>
      </c>
      <c r="AB44" s="132"/>
      <c r="AD44" s="4"/>
      <c r="AE44" s="4"/>
      <c r="AF44" s="4"/>
    </row>
    <row r="45" spans="1:28" ht="12.75">
      <c r="A45" s="84"/>
      <c r="B45" s="93"/>
      <c r="C45" s="93"/>
      <c r="D45" s="93"/>
      <c r="E45" s="93"/>
      <c r="F45" s="93"/>
      <c r="G45" s="93"/>
      <c r="H45" s="93"/>
      <c r="I45" s="107"/>
      <c r="K45" s="107"/>
      <c r="M45" s="107"/>
      <c r="O45" s="107"/>
      <c r="Q45" s="114"/>
      <c r="S45" s="107"/>
      <c r="U45" s="107"/>
      <c r="W45" s="107"/>
      <c r="Y45" s="114"/>
      <c r="Z45" s="93"/>
      <c r="AA45" s="152"/>
      <c r="AB45" s="132"/>
    </row>
    <row r="46" spans="1:77" s="5" customFormat="1" ht="12.75">
      <c r="A46" s="88" t="s">
        <v>2</v>
      </c>
      <c r="B46" s="164"/>
      <c r="C46" s="164"/>
      <c r="D46" s="96"/>
      <c r="E46" s="96"/>
      <c r="F46" s="96"/>
      <c r="G46" s="96"/>
      <c r="H46" s="96"/>
      <c r="I46" s="111"/>
      <c r="J46" s="111"/>
      <c r="K46" s="111"/>
      <c r="L46" s="111"/>
      <c r="M46" s="111"/>
      <c r="N46" s="111"/>
      <c r="O46" s="111"/>
      <c r="P46" s="111"/>
      <c r="Q46" s="158"/>
      <c r="R46" s="111"/>
      <c r="S46" s="111"/>
      <c r="T46" s="111"/>
      <c r="U46" s="111"/>
      <c r="V46" s="111"/>
      <c r="W46" s="111"/>
      <c r="X46" s="111"/>
      <c r="Y46" s="158"/>
      <c r="Z46" s="96"/>
      <c r="AA46" s="151"/>
      <c r="AB46" s="133"/>
      <c r="AC46" s="4"/>
      <c r="AD46" s="3"/>
      <c r="AE46" s="3"/>
      <c r="AF46" s="3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</row>
    <row r="47" spans="1:28" ht="12.75">
      <c r="A47" s="84"/>
      <c r="B47" s="93"/>
      <c r="C47" s="165" t="s">
        <v>2</v>
      </c>
      <c r="D47" s="93"/>
      <c r="E47" s="93"/>
      <c r="F47" s="93"/>
      <c r="G47" s="93"/>
      <c r="H47" s="93"/>
      <c r="I47" s="9">
        <f>('Budget Template'!I47*$I$14)</f>
        <v>23746.45</v>
      </c>
      <c r="K47" s="9">
        <f>('Budget Template'!I47*$O$14)+('Budget Template'!K47*$I$14)</f>
        <v>143428.55800000002</v>
      </c>
      <c r="M47" s="9">
        <f>('Budget Template'!K47*$O$14)+('Budget Template'!M47*$I$14)</f>
        <v>149165.70032</v>
      </c>
      <c r="O47" s="9">
        <f>('Budget Template'!M47*$O$14)</f>
        <v>128420.8016</v>
      </c>
      <c r="Q47" s="114">
        <f>SUM(I47:O47)</f>
        <v>444761.50992000004</v>
      </c>
      <c r="S47" s="9">
        <f>('Budget Template'!O47*$S$14)</f>
        <v>26711.526732799997</v>
      </c>
      <c r="U47" s="9">
        <f>('Budget Template'!O47*$W$14)+('Budget Template'!Q47*$S$14)</f>
        <v>161337.621466112</v>
      </c>
      <c r="W47" s="9">
        <f>('Budget Template'!Q47*$W$14)</f>
        <v>138899.93901056002</v>
      </c>
      <c r="Y47" s="114">
        <f>SUM(S47:W47)</f>
        <v>326949.087209472</v>
      </c>
      <c r="Z47" s="93"/>
      <c r="AA47" s="152">
        <f>Q47+Y47</f>
        <v>771710.5971294721</v>
      </c>
      <c r="AB47" s="132"/>
    </row>
    <row r="48" spans="1:32" ht="12.75">
      <c r="A48" s="86"/>
      <c r="B48" s="96"/>
      <c r="C48" s="219" t="s">
        <v>33</v>
      </c>
      <c r="D48" s="96"/>
      <c r="E48" s="167" t="s">
        <v>34</v>
      </c>
      <c r="F48" s="227">
        <f>'Budget Template'!F48:G48</f>
        <v>632</v>
      </c>
      <c r="G48" s="228"/>
      <c r="H48" s="93"/>
      <c r="I48" s="119"/>
      <c r="K48" s="119"/>
      <c r="M48" s="119"/>
      <c r="O48" s="119"/>
      <c r="Q48" s="114"/>
      <c r="S48" s="119"/>
      <c r="U48" s="119"/>
      <c r="W48" s="119"/>
      <c r="Y48" s="114"/>
      <c r="Z48" s="93"/>
      <c r="AA48" s="152"/>
      <c r="AB48" s="132"/>
      <c r="AD48" s="4"/>
      <c r="AE48" s="4"/>
      <c r="AF48" s="4"/>
    </row>
    <row r="49" spans="1:28" ht="12.75">
      <c r="A49" s="86"/>
      <c r="B49" s="96"/>
      <c r="C49" s="219"/>
      <c r="D49" s="96"/>
      <c r="E49" s="167" t="s">
        <v>35</v>
      </c>
      <c r="F49" s="222">
        <f>'Budget Template'!F49:G49</f>
        <v>20</v>
      </c>
      <c r="G49" s="223"/>
      <c r="H49" s="93"/>
      <c r="I49" s="9">
        <f>('Budget Template'!I49*$I$14)</f>
        <v>10533.333333333332</v>
      </c>
      <c r="K49" s="9">
        <f>('Budget Template'!I49*$O$14)+('Budget Template'!K49*$I$14)</f>
        <v>63832</v>
      </c>
      <c r="M49" s="9">
        <f>('Budget Template'!K49*$O$14)+('Budget Template'!M49*$I$14)</f>
        <v>67661.92000000001</v>
      </c>
      <c r="O49" s="9">
        <f>('Budget Template'!M49*$O$14)</f>
        <v>59176.26666666667</v>
      </c>
      <c r="Q49" s="114">
        <f>SUM(I49:O49)</f>
        <v>201203.52000000002</v>
      </c>
      <c r="S49" s="9">
        <f>('Budget Template'!O49*$S$14)</f>
        <v>12545.368533333334</v>
      </c>
      <c r="U49" s="9">
        <f>('Budget Template'!O49*$W$14)+('Budget Template'!Q49*$S$14)</f>
        <v>76024.93331200001</v>
      </c>
      <c r="W49" s="9">
        <f>('Budget Template'!Q49*$W$14)</f>
        <v>66490.45322666668</v>
      </c>
      <c r="Y49" s="114">
        <f>SUM(S49:W49)</f>
        <v>155060.75507200003</v>
      </c>
      <c r="Z49" s="93"/>
      <c r="AA49" s="152">
        <f>Q49+Y49</f>
        <v>356264.27507200005</v>
      </c>
      <c r="AB49" s="132"/>
    </row>
    <row r="50" spans="1:28" ht="12.75">
      <c r="A50" s="86"/>
      <c r="B50" s="93"/>
      <c r="C50" s="96"/>
      <c r="D50" s="96"/>
      <c r="E50" s="167"/>
      <c r="F50" s="103"/>
      <c r="G50" s="103"/>
      <c r="H50" s="93"/>
      <c r="I50" s="118"/>
      <c r="K50" s="118"/>
      <c r="M50" s="118"/>
      <c r="O50" s="118"/>
      <c r="Q50" s="114"/>
      <c r="S50" s="118"/>
      <c r="U50" s="118"/>
      <c r="W50" s="118"/>
      <c r="Y50" s="114"/>
      <c r="Z50" s="93"/>
      <c r="AA50" s="152"/>
      <c r="AB50" s="132"/>
    </row>
    <row r="51" spans="1:28" ht="12.75">
      <c r="A51" s="86"/>
      <c r="B51" s="166" t="s">
        <v>37</v>
      </c>
      <c r="C51" s="96"/>
      <c r="D51" s="96"/>
      <c r="E51" s="167"/>
      <c r="F51" s="103"/>
      <c r="G51" s="103"/>
      <c r="H51" s="93"/>
      <c r="I51" s="120">
        <f>SUM(I17:I44)</f>
        <v>80821.49999999999</v>
      </c>
      <c r="J51" s="112"/>
      <c r="K51" s="120">
        <f>SUM(K17:K44)</f>
        <v>488095.1933333334</v>
      </c>
      <c r="L51" s="112"/>
      <c r="M51" s="120">
        <f>SUM(M17:M44)</f>
        <v>507219.00106666674</v>
      </c>
      <c r="N51" s="112"/>
      <c r="O51" s="120">
        <f>SUM(O17:O44)</f>
        <v>436402.6720000001</v>
      </c>
      <c r="P51" s="112"/>
      <c r="Q51" s="114">
        <f>SUM(Q17:Q44)</f>
        <v>1512538.3664000002</v>
      </c>
      <c r="R51" s="112"/>
      <c r="S51" s="120">
        <f>SUM(S17:S44)</f>
        <v>90705.08910933335</v>
      </c>
      <c r="T51" s="112"/>
      <c r="U51" s="120">
        <f>SUM(U17:U44)</f>
        <v>547792.0715537067</v>
      </c>
      <c r="V51" s="112"/>
      <c r="W51" s="120">
        <f>SUM(W17:W44)</f>
        <v>471333.13003520004</v>
      </c>
      <c r="X51" s="112"/>
      <c r="Y51" s="114">
        <f>SUM(S51:W51)</f>
        <v>1109830.29069824</v>
      </c>
      <c r="Z51" s="93"/>
      <c r="AA51" s="152">
        <f>Q51+Y51</f>
        <v>2622368.65709824</v>
      </c>
      <c r="AB51" s="132"/>
    </row>
    <row r="52" spans="1:28" ht="12.75">
      <c r="A52" s="86"/>
      <c r="B52" s="166" t="s">
        <v>29</v>
      </c>
      <c r="C52" s="96"/>
      <c r="D52" s="96"/>
      <c r="E52" s="167"/>
      <c r="F52" s="103"/>
      <c r="G52" s="103"/>
      <c r="H52" s="93"/>
      <c r="I52" s="121">
        <f>SUM(I47:I49)</f>
        <v>34279.78333333333</v>
      </c>
      <c r="J52" s="112"/>
      <c r="K52" s="121">
        <f>SUM(K47:K49)</f>
        <v>207260.55800000002</v>
      </c>
      <c r="L52" s="112"/>
      <c r="M52" s="121">
        <f>SUM(M47:M49)</f>
        <v>216827.62032000002</v>
      </c>
      <c r="N52" s="112"/>
      <c r="O52" s="121">
        <f>SUM(O47:O49)</f>
        <v>187597.06826666667</v>
      </c>
      <c r="P52" s="112"/>
      <c r="Q52" s="114">
        <f>SUM(Q47:Q49)</f>
        <v>645965.0299200001</v>
      </c>
      <c r="R52" s="112"/>
      <c r="S52" s="121">
        <f>SUM(S47:S49)</f>
        <v>39256.89526613333</v>
      </c>
      <c r="T52" s="112"/>
      <c r="U52" s="121">
        <f>SUM(U47:U49)</f>
        <v>237362.554778112</v>
      </c>
      <c r="V52" s="112"/>
      <c r="W52" s="121">
        <f>SUM(W47:W49)</f>
        <v>205390.3922372267</v>
      </c>
      <c r="X52" s="112"/>
      <c r="Y52" s="114">
        <f>SUM(S52:W52)</f>
        <v>482009.84228147205</v>
      </c>
      <c r="Z52" s="93"/>
      <c r="AA52" s="152">
        <f>Q52+Y52</f>
        <v>1127974.872201472</v>
      </c>
      <c r="AB52" s="132"/>
    </row>
    <row r="53" spans="1:28" ht="12.75">
      <c r="A53" s="86"/>
      <c r="B53" s="166" t="s">
        <v>38</v>
      </c>
      <c r="C53" s="96"/>
      <c r="D53" s="96"/>
      <c r="E53" s="167"/>
      <c r="F53" s="103"/>
      <c r="G53" s="103"/>
      <c r="H53" s="93"/>
      <c r="I53" s="122">
        <f>SUM(I51:I52)</f>
        <v>115101.28333333333</v>
      </c>
      <c r="J53" s="113"/>
      <c r="K53" s="122">
        <f>SUM(K51:K52)</f>
        <v>695355.7513333334</v>
      </c>
      <c r="L53" s="113"/>
      <c r="M53" s="122">
        <f>SUM(M51:M52)</f>
        <v>724046.6213866668</v>
      </c>
      <c r="N53" s="113"/>
      <c r="O53" s="122">
        <f>SUM(O51:O52)</f>
        <v>623999.7402666667</v>
      </c>
      <c r="P53" s="113"/>
      <c r="Q53" s="114">
        <f>SUM(Q51:Q52)</f>
        <v>2158503.3963200003</v>
      </c>
      <c r="R53" s="113"/>
      <c r="S53" s="122">
        <f>SUM(S51:S52)</f>
        <v>129961.98437546668</v>
      </c>
      <c r="T53" s="113"/>
      <c r="U53" s="122">
        <f>SUM(U51:U52)</f>
        <v>785154.6263318186</v>
      </c>
      <c r="V53" s="113"/>
      <c r="W53" s="122">
        <f>SUM(W51:W52)</f>
        <v>676723.5222724268</v>
      </c>
      <c r="X53" s="113"/>
      <c r="Y53" s="114">
        <f>SUM(S53:W53)</f>
        <v>1591840.132979712</v>
      </c>
      <c r="Z53" s="93"/>
      <c r="AA53" s="152">
        <f>Q53+Y53</f>
        <v>3750343.5292997123</v>
      </c>
      <c r="AB53" s="132"/>
    </row>
    <row r="54" spans="1:28" ht="12.75">
      <c r="A54" s="86"/>
      <c r="B54" s="96"/>
      <c r="C54" s="96"/>
      <c r="D54" s="96"/>
      <c r="E54" s="167"/>
      <c r="F54" s="103"/>
      <c r="G54" s="103"/>
      <c r="H54" s="93"/>
      <c r="I54" s="118"/>
      <c r="K54" s="118"/>
      <c r="M54" s="118"/>
      <c r="O54" s="118"/>
      <c r="Q54" s="114"/>
      <c r="S54" s="118"/>
      <c r="U54" s="118"/>
      <c r="W54" s="118"/>
      <c r="Y54" s="114"/>
      <c r="Z54" s="93"/>
      <c r="AA54" s="152"/>
      <c r="AB54" s="132"/>
    </row>
    <row r="55" spans="1:77" s="5" customFormat="1" ht="12.75">
      <c r="A55" s="88" t="s">
        <v>17</v>
      </c>
      <c r="B55" s="164"/>
      <c r="C55" s="164"/>
      <c r="D55" s="96"/>
      <c r="E55" s="96"/>
      <c r="F55" s="96"/>
      <c r="G55" s="96"/>
      <c r="H55" s="96"/>
      <c r="I55" s="111"/>
      <c r="J55" s="111"/>
      <c r="K55" s="111"/>
      <c r="L55" s="111"/>
      <c r="M55" s="111"/>
      <c r="N55" s="111"/>
      <c r="O55" s="111"/>
      <c r="P55" s="111"/>
      <c r="Q55" s="158"/>
      <c r="R55" s="111"/>
      <c r="S55" s="111"/>
      <c r="T55" s="111"/>
      <c r="U55" s="111"/>
      <c r="V55" s="111"/>
      <c r="W55" s="111"/>
      <c r="X55" s="111"/>
      <c r="Y55" s="158"/>
      <c r="Z55" s="96"/>
      <c r="AA55" s="151"/>
      <c r="AB55" s="133"/>
      <c r="AC55" s="4"/>
      <c r="AD55" s="3"/>
      <c r="AE55" s="3"/>
      <c r="AF55" s="3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</row>
    <row r="56" spans="1:28" ht="12.75">
      <c r="A56" s="84"/>
      <c r="B56" s="93"/>
      <c r="C56" s="93" t="s">
        <v>18</v>
      </c>
      <c r="D56" s="93"/>
      <c r="E56" s="93"/>
      <c r="F56" s="93"/>
      <c r="G56" s="93"/>
      <c r="H56" s="93"/>
      <c r="I56" s="9">
        <f>('Budget Template'!I56*$I$14)</f>
        <v>1250</v>
      </c>
      <c r="K56" s="9">
        <f>('Budget Template'!I56*$O$14)+('Budget Template'!K56*$I$14)</f>
        <v>9583.333333333332</v>
      </c>
      <c r="M56" s="9">
        <f>('Budget Template'!K56*$O$14)+('Budget Template'!M56*$I$14)</f>
        <v>20000</v>
      </c>
      <c r="O56" s="9">
        <f>('Budget Template'!M56*$O$14)</f>
        <v>16666.666666666668</v>
      </c>
      <c r="Q56" s="114">
        <f>SUM(I56:O56)</f>
        <v>47500</v>
      </c>
      <c r="S56" s="9">
        <f>('Budget Template'!O56*$S$14)</f>
        <v>3333.333333333333</v>
      </c>
      <c r="U56" s="9">
        <f>('Budget Template'!O56*$W$14)+('Budget Template'!Q56*$S$14)</f>
        <v>20000</v>
      </c>
      <c r="W56" s="9">
        <f>('Budget Template'!Q56*$W$14)</f>
        <v>16666.666666666668</v>
      </c>
      <c r="Y56" s="114">
        <f>SUM(S56:W56)</f>
        <v>40000</v>
      </c>
      <c r="Z56" s="93"/>
      <c r="AA56" s="152">
        <f>Q56+Y56</f>
        <v>87500</v>
      </c>
      <c r="AB56" s="132"/>
    </row>
    <row r="57" spans="1:32" ht="12.75">
      <c r="A57" s="84"/>
      <c r="B57" s="93"/>
      <c r="C57" s="93" t="s">
        <v>19</v>
      </c>
      <c r="D57" s="93"/>
      <c r="E57" s="93"/>
      <c r="F57" s="93"/>
      <c r="G57" s="93"/>
      <c r="H57" s="93"/>
      <c r="I57" s="9">
        <f>('Budget Template'!I57*$I$14)</f>
        <v>1250</v>
      </c>
      <c r="K57" s="9">
        <f>('Budget Template'!I57*$O$14)+('Budget Template'!K57*$I$14)</f>
        <v>9583.333333333332</v>
      </c>
      <c r="M57" s="9">
        <f>('Budget Template'!K57*$O$14)+('Budget Template'!M57*$I$14)</f>
        <v>20000</v>
      </c>
      <c r="O57" s="9">
        <f>('Budget Template'!M57*$O$14)</f>
        <v>16666.666666666668</v>
      </c>
      <c r="Q57" s="114">
        <f>SUM(I57:O57)</f>
        <v>47500</v>
      </c>
      <c r="S57" s="9">
        <f>('Budget Template'!O57*$S$14)</f>
        <v>3333.333333333333</v>
      </c>
      <c r="U57" s="9">
        <f>('Budget Template'!O57*$W$14)+('Budget Template'!Q57*$S$14)</f>
        <v>20000</v>
      </c>
      <c r="W57" s="9">
        <f>('Budget Template'!Q57*$W$14)</f>
        <v>16666.666666666668</v>
      </c>
      <c r="Y57" s="114">
        <f>SUM(S57:W57)</f>
        <v>40000</v>
      </c>
      <c r="Z57" s="93"/>
      <c r="AA57" s="152">
        <f>Q57+Y57</f>
        <v>87500</v>
      </c>
      <c r="AB57" s="132"/>
      <c r="AD57" s="4"/>
      <c r="AE57" s="4"/>
      <c r="AF57" s="4"/>
    </row>
    <row r="58" spans="1:77" s="5" customFormat="1" ht="12.75">
      <c r="A58" s="88" t="s">
        <v>23</v>
      </c>
      <c r="B58" s="164"/>
      <c r="C58" s="164"/>
      <c r="D58" s="96"/>
      <c r="E58" s="96"/>
      <c r="F58" s="96"/>
      <c r="G58" s="96"/>
      <c r="H58" s="96"/>
      <c r="I58" s="111"/>
      <c r="J58" s="111"/>
      <c r="K58" s="111"/>
      <c r="L58" s="111"/>
      <c r="M58" s="111"/>
      <c r="N58" s="111"/>
      <c r="O58" s="111"/>
      <c r="P58" s="111"/>
      <c r="Q58" s="158"/>
      <c r="R58" s="111"/>
      <c r="S58" s="111"/>
      <c r="T58" s="111"/>
      <c r="U58" s="111"/>
      <c r="V58" s="111"/>
      <c r="W58" s="111"/>
      <c r="X58" s="111"/>
      <c r="Y58" s="158"/>
      <c r="Z58" s="96"/>
      <c r="AA58" s="151"/>
      <c r="AB58" s="133"/>
      <c r="AC58" s="4"/>
      <c r="AD58" s="3"/>
      <c r="AE58" s="3"/>
      <c r="AF58" s="3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</row>
    <row r="59" spans="1:28" ht="12.75">
      <c r="A59" s="84"/>
      <c r="B59" s="93"/>
      <c r="C59" s="93" t="s">
        <v>3</v>
      </c>
      <c r="D59" s="93"/>
      <c r="E59" s="93"/>
      <c r="F59" s="93"/>
      <c r="G59" s="93"/>
      <c r="H59" s="93"/>
      <c r="I59" s="9">
        <f>('Budget Template'!I59*$I$14)</f>
        <v>0</v>
      </c>
      <c r="K59" s="9">
        <f>('Budget Template'!I59*$O$14)+('Budget Template'!K59*$I$14)</f>
        <v>0</v>
      </c>
      <c r="M59" s="9">
        <f>('Budget Template'!K59*$O$14)+('Budget Template'!M59*$I$14)</f>
        <v>0</v>
      </c>
      <c r="O59" s="9">
        <f>('Budget Template'!M59*$O$14)</f>
        <v>0</v>
      </c>
      <c r="Q59" s="114">
        <f>SUM(I59:O59)</f>
        <v>0</v>
      </c>
      <c r="S59" s="9">
        <f>('Budget Template'!O59*$S$14)</f>
        <v>0</v>
      </c>
      <c r="U59" s="9">
        <f>('Budget Template'!O59*$W$14)+('Budget Template'!Q59*$S$14)</f>
        <v>0</v>
      </c>
      <c r="W59" s="9">
        <f>('Budget Template'!Q59*$W$14)</f>
        <v>0</v>
      </c>
      <c r="Y59" s="114">
        <f>SUM(S59:W59)</f>
        <v>0</v>
      </c>
      <c r="Z59" s="93"/>
      <c r="AA59" s="152">
        <f>Q59+Y59</f>
        <v>0</v>
      </c>
      <c r="AB59" s="132"/>
    </row>
    <row r="60" spans="1:32" ht="12.75">
      <c r="A60" s="84"/>
      <c r="B60" s="93"/>
      <c r="C60" s="93" t="s">
        <v>5</v>
      </c>
      <c r="D60" s="93"/>
      <c r="E60" s="93"/>
      <c r="F60" s="93"/>
      <c r="G60" s="93"/>
      <c r="H60" s="93"/>
      <c r="I60" s="9">
        <f>('Budget Template'!I60*$I$14)</f>
        <v>416.66666666666663</v>
      </c>
      <c r="K60" s="9">
        <f>('Budget Template'!I60*$O$14)+('Budget Template'!K60*$I$14)</f>
        <v>2500</v>
      </c>
      <c r="M60" s="9">
        <f>('Budget Template'!K60*$O$14)+('Budget Template'!M60*$I$14)</f>
        <v>2500</v>
      </c>
      <c r="O60" s="9">
        <f>('Budget Template'!M60*$O$14)</f>
        <v>2083.3333333333335</v>
      </c>
      <c r="Q60" s="114">
        <f>SUM(I60:O60)</f>
        <v>7500</v>
      </c>
      <c r="S60" s="9">
        <f>('Budget Template'!O60*$S$14)</f>
        <v>416.66666666666663</v>
      </c>
      <c r="U60" s="9">
        <f>('Budget Template'!O60*$W$14)+('Budget Template'!Q60*$S$14)</f>
        <v>2500</v>
      </c>
      <c r="W60" s="9">
        <f>('Budget Template'!Q60*$W$14)</f>
        <v>2083.3333333333335</v>
      </c>
      <c r="Y60" s="114">
        <f>SUM(S60:W60)</f>
        <v>5000</v>
      </c>
      <c r="Z60" s="93"/>
      <c r="AA60" s="152">
        <f>Q60+Y60</f>
        <v>12500</v>
      </c>
      <c r="AB60" s="132"/>
      <c r="AD60" s="4"/>
      <c r="AE60" s="4"/>
      <c r="AF60" s="4"/>
    </row>
    <row r="61" spans="1:28" ht="12.75">
      <c r="A61" s="84"/>
      <c r="B61" s="93"/>
      <c r="C61" s="224" t="s">
        <v>6</v>
      </c>
      <c r="D61" s="224"/>
      <c r="E61" s="224"/>
      <c r="F61" s="93"/>
      <c r="G61" s="93"/>
      <c r="H61" s="93"/>
      <c r="I61" s="9">
        <f>('Budget Template'!I61*$I$14)</f>
        <v>1000</v>
      </c>
      <c r="K61" s="9">
        <f>('Budget Template'!I61*$O$14)+('Budget Template'!K61*$I$14)</f>
        <v>6000</v>
      </c>
      <c r="M61" s="9">
        <f>('Budget Template'!K61*$O$14)+('Budget Template'!M61*$I$14)</f>
        <v>6000</v>
      </c>
      <c r="O61" s="9">
        <f>('Budget Template'!M61*$O$14)</f>
        <v>5000</v>
      </c>
      <c r="Q61" s="114">
        <f>SUM(I61:O61)</f>
        <v>18000</v>
      </c>
      <c r="S61" s="9">
        <f>('Budget Template'!O61*$S$14)</f>
        <v>1000</v>
      </c>
      <c r="U61" s="9">
        <f>('Budget Template'!O61*$W$14)+('Budget Template'!Q61*$S$14)</f>
        <v>6000</v>
      </c>
      <c r="W61" s="9">
        <f>('Budget Template'!Q61*$W$14)</f>
        <v>5000</v>
      </c>
      <c r="Y61" s="114">
        <f>SUM(S61:W61)</f>
        <v>12000</v>
      </c>
      <c r="Z61" s="93"/>
      <c r="AA61" s="152">
        <f>Q61+Y61</f>
        <v>30000</v>
      </c>
      <c r="AB61" s="132"/>
    </row>
    <row r="62" spans="1:28" ht="12.75">
      <c r="A62" s="84"/>
      <c r="B62" s="93"/>
      <c r="C62" s="93"/>
      <c r="D62" s="93"/>
      <c r="E62" s="93"/>
      <c r="F62" s="93"/>
      <c r="G62" s="93"/>
      <c r="H62" s="93"/>
      <c r="I62" s="107"/>
      <c r="K62" s="107"/>
      <c r="M62" s="107"/>
      <c r="O62" s="107"/>
      <c r="Q62" s="114"/>
      <c r="S62" s="107"/>
      <c r="U62" s="107"/>
      <c r="W62" s="107"/>
      <c r="Y62" s="114"/>
      <c r="Z62" s="93"/>
      <c r="AA62" s="152"/>
      <c r="AB62" s="132"/>
    </row>
    <row r="63" spans="1:28" ht="12.75">
      <c r="A63" s="85" t="s">
        <v>4</v>
      </c>
      <c r="B63" s="138"/>
      <c r="C63" s="138"/>
      <c r="D63" s="93"/>
      <c r="E63" s="93"/>
      <c r="F63" s="93"/>
      <c r="G63" s="93"/>
      <c r="H63" s="93"/>
      <c r="I63" s="9">
        <f>('Budget Template'!I63*$I$14)</f>
        <v>3333.333333333333</v>
      </c>
      <c r="K63" s="9">
        <f>('Budget Template'!I63*$O$14)+('Budget Template'!K63*$I$14)</f>
        <v>20000</v>
      </c>
      <c r="M63" s="9">
        <f>('Budget Template'!K63*$O$14)+('Budget Template'!M63*$I$14)</f>
        <v>20000</v>
      </c>
      <c r="O63" s="9">
        <f>('Budget Template'!M63*$O$14)</f>
        <v>16666.666666666668</v>
      </c>
      <c r="Q63" s="114">
        <f>SUM(I63:O63)</f>
        <v>60000</v>
      </c>
      <c r="S63" s="9">
        <f>('Budget Template'!O63*$S$14)</f>
        <v>3333.333333333333</v>
      </c>
      <c r="U63" s="9">
        <f>('Budget Template'!O63*$W$14)+('Budget Template'!Q63*$S$14)</f>
        <v>20000</v>
      </c>
      <c r="W63" s="9">
        <f>('Budget Template'!Q63*$W$14)</f>
        <v>16666.666666666668</v>
      </c>
      <c r="Y63" s="114">
        <f>SUM(S63:W63)</f>
        <v>40000</v>
      </c>
      <c r="Z63" s="93"/>
      <c r="AA63" s="152">
        <f>Q63+Y63</f>
        <v>100000</v>
      </c>
      <c r="AB63" s="132"/>
    </row>
    <row r="64" spans="1:28" ht="12.75">
      <c r="A64" s="85"/>
      <c r="B64" s="138"/>
      <c r="C64" s="138"/>
      <c r="D64" s="93"/>
      <c r="E64" s="93"/>
      <c r="F64" s="93"/>
      <c r="G64" s="93"/>
      <c r="H64" s="93"/>
      <c r="I64" s="118"/>
      <c r="K64" s="118"/>
      <c r="M64" s="118"/>
      <c r="O64" s="118"/>
      <c r="Q64" s="114"/>
      <c r="S64" s="118"/>
      <c r="U64" s="118"/>
      <c r="W64" s="118"/>
      <c r="Y64" s="114"/>
      <c r="Z64" s="93"/>
      <c r="AA64" s="152"/>
      <c r="AB64" s="132"/>
    </row>
    <row r="65" spans="1:28" ht="12.75">
      <c r="A65" s="84"/>
      <c r="B65" s="93"/>
      <c r="C65" s="93"/>
      <c r="D65" s="93"/>
      <c r="E65" s="93"/>
      <c r="F65" s="93"/>
      <c r="G65" s="93"/>
      <c r="H65" s="93"/>
      <c r="I65" s="107"/>
      <c r="K65" s="107"/>
      <c r="M65" s="107"/>
      <c r="O65" s="107"/>
      <c r="Q65" s="114"/>
      <c r="S65" s="107"/>
      <c r="U65" s="107"/>
      <c r="W65" s="107"/>
      <c r="Y65" s="114"/>
      <c r="Z65" s="93"/>
      <c r="AA65" s="152"/>
      <c r="AB65" s="132"/>
    </row>
    <row r="66" spans="1:28" ht="12.75">
      <c r="A66" s="85" t="s">
        <v>39</v>
      </c>
      <c r="B66" s="138"/>
      <c r="C66" s="93"/>
      <c r="D66" s="93"/>
      <c r="E66" s="93"/>
      <c r="F66" s="93"/>
      <c r="G66" s="93"/>
      <c r="H66" s="93"/>
      <c r="I66" s="107"/>
      <c r="K66" s="107"/>
      <c r="M66" s="107"/>
      <c r="O66" s="107"/>
      <c r="Q66" s="114"/>
      <c r="S66" s="107"/>
      <c r="U66" s="107"/>
      <c r="W66" s="107"/>
      <c r="Y66" s="114"/>
      <c r="Z66" s="93"/>
      <c r="AA66" s="152"/>
      <c r="AB66" s="132"/>
    </row>
    <row r="67" spans="1:28" ht="12.75">
      <c r="A67" s="84"/>
      <c r="B67" s="138"/>
      <c r="C67" s="93"/>
      <c r="D67" s="93"/>
      <c r="E67" s="93"/>
      <c r="F67" s="93"/>
      <c r="G67" s="93"/>
      <c r="H67" s="93"/>
      <c r="I67" s="107"/>
      <c r="K67" s="107"/>
      <c r="M67" s="107"/>
      <c r="O67" s="107"/>
      <c r="Q67" s="114"/>
      <c r="S67" s="107"/>
      <c r="U67" s="107"/>
      <c r="W67" s="107"/>
      <c r="Y67" s="114"/>
      <c r="Z67" s="93"/>
      <c r="AA67" s="152"/>
      <c r="AB67" s="132"/>
    </row>
    <row r="68" spans="1:28" ht="12.75">
      <c r="A68" s="85"/>
      <c r="B68" s="138"/>
      <c r="C68" s="216">
        <f>'Budget Template'!C73:G73</f>
        <v>1</v>
      </c>
      <c r="D68" s="217"/>
      <c r="E68" s="217"/>
      <c r="F68" s="217"/>
      <c r="G68" s="218"/>
      <c r="H68" s="93"/>
      <c r="I68" s="9">
        <f>('Budget Template'!I73*$I$14)</f>
        <v>1666.6666666666665</v>
      </c>
      <c r="K68" s="9">
        <f>('Budget Template'!I73*$O$14)+('Budget Template'!K73*$I$14)</f>
        <v>10000</v>
      </c>
      <c r="M68" s="9">
        <f>('Budget Template'!K73*$O$14)+('Budget Template'!M73*$I$14)</f>
        <v>10000</v>
      </c>
      <c r="O68" s="9">
        <f>('Budget Template'!M73*$O$14)</f>
        <v>8333.333333333334</v>
      </c>
      <c r="Q68" s="114">
        <f aca="true" t="shared" si="0" ref="Q68:Q73">SUM(I68:O68)</f>
        <v>30000</v>
      </c>
      <c r="S68" s="9">
        <f>('Budget Template'!O73*$S$14)</f>
        <v>1666.6666666666665</v>
      </c>
      <c r="U68" s="9">
        <f>('Budget Template'!O73*$W$14)+('Budget Template'!Q73*$S$14)</f>
        <v>10000</v>
      </c>
      <c r="W68" s="9">
        <f>('Budget Template'!Q73*$W$14)</f>
        <v>8333.333333333334</v>
      </c>
      <c r="Y68" s="114">
        <f aca="true" t="shared" si="1" ref="Y68:Y73">SUM(S68:W68)</f>
        <v>20000</v>
      </c>
      <c r="Z68" s="93"/>
      <c r="AA68" s="152">
        <f aca="true" t="shared" si="2" ref="AA68:AA73">Q68+Y68</f>
        <v>50000</v>
      </c>
      <c r="AB68" s="132"/>
    </row>
    <row r="69" spans="1:28" ht="12.75">
      <c r="A69" s="85"/>
      <c r="B69" s="138"/>
      <c r="C69" s="216">
        <f>'Budget Template'!C74:G74</f>
        <v>2</v>
      </c>
      <c r="D69" s="217"/>
      <c r="E69" s="217"/>
      <c r="F69" s="217"/>
      <c r="G69" s="218"/>
      <c r="H69" s="93"/>
      <c r="I69" s="9">
        <f>('Budget Template'!I74*$I$14)</f>
        <v>1666.6666666666665</v>
      </c>
      <c r="K69" s="9">
        <f>('Budget Template'!I74*$O$14)+('Budget Template'!K74*$I$14)</f>
        <v>10000</v>
      </c>
      <c r="M69" s="9">
        <f>('Budget Template'!K74*$O$14)+('Budget Template'!M74*$I$14)</f>
        <v>16666.666666666664</v>
      </c>
      <c r="O69" s="9">
        <f>('Budget Template'!M74*$O$14)</f>
        <v>41666.66666666667</v>
      </c>
      <c r="Q69" s="114">
        <f t="shared" si="0"/>
        <v>70000</v>
      </c>
      <c r="S69" s="9">
        <f>('Budget Template'!O74*$S$14)</f>
        <v>8333.333333333332</v>
      </c>
      <c r="U69" s="9">
        <f>('Budget Template'!O74*$W$14)+('Budget Template'!Q74*$S$14)</f>
        <v>50000</v>
      </c>
      <c r="W69" s="9">
        <f>('Budget Template'!Q74*$W$14)</f>
        <v>41666.66666666667</v>
      </c>
      <c r="Y69" s="114">
        <f t="shared" si="1"/>
        <v>100000</v>
      </c>
      <c r="Z69" s="93"/>
      <c r="AA69" s="152">
        <f t="shared" si="2"/>
        <v>170000</v>
      </c>
      <c r="AB69" s="132"/>
    </row>
    <row r="70" spans="1:28" ht="12.75">
      <c r="A70" s="85"/>
      <c r="B70" s="138"/>
      <c r="C70" s="216">
        <f>'Budget Template'!C75:G75</f>
        <v>3</v>
      </c>
      <c r="D70" s="217"/>
      <c r="E70" s="217"/>
      <c r="F70" s="217"/>
      <c r="G70" s="218"/>
      <c r="H70" s="93"/>
      <c r="I70" s="9">
        <f>('Budget Template'!I75*$I$14)</f>
        <v>1666.6666666666665</v>
      </c>
      <c r="K70" s="9">
        <f>('Budget Template'!I75*$O$14)+('Budget Template'!K75*$I$14)</f>
        <v>10000</v>
      </c>
      <c r="M70" s="9">
        <f>('Budget Template'!K75*$O$14)+('Budget Template'!M75*$I$14)</f>
        <v>10000</v>
      </c>
      <c r="O70" s="9">
        <f>('Budget Template'!M75*$O$14)</f>
        <v>8333.333333333334</v>
      </c>
      <c r="Q70" s="114">
        <f t="shared" si="0"/>
        <v>30000</v>
      </c>
      <c r="S70" s="9">
        <f>('Budget Template'!O75*$S$14)</f>
        <v>1666.6666666666665</v>
      </c>
      <c r="U70" s="9">
        <f>('Budget Template'!O75*$W$14)+('Budget Template'!Q75*$S$14)</f>
        <v>10000</v>
      </c>
      <c r="W70" s="9">
        <f>('Budget Template'!Q75*$W$14)</f>
        <v>8333.333333333334</v>
      </c>
      <c r="Y70" s="114">
        <f t="shared" si="1"/>
        <v>20000</v>
      </c>
      <c r="Z70" s="93"/>
      <c r="AA70" s="152">
        <f t="shared" si="2"/>
        <v>50000</v>
      </c>
      <c r="AB70" s="132"/>
    </row>
    <row r="71" spans="1:28" ht="12.75">
      <c r="A71" s="85"/>
      <c r="B71" s="138"/>
      <c r="C71" s="216">
        <f>'Budget Template'!C76:G76</f>
        <v>4</v>
      </c>
      <c r="D71" s="217"/>
      <c r="E71" s="217"/>
      <c r="F71" s="217"/>
      <c r="G71" s="218"/>
      <c r="H71" s="93"/>
      <c r="I71" s="9">
        <f>('Budget Template'!I76*$I$14)</f>
        <v>1666.6666666666665</v>
      </c>
      <c r="K71" s="9">
        <f>('Budget Template'!I76*$O$14)+('Budget Template'!K76*$I$14)</f>
        <v>10000</v>
      </c>
      <c r="M71" s="9">
        <f>('Budget Template'!K76*$O$14)+('Budget Template'!M76*$I$14)</f>
        <v>10000</v>
      </c>
      <c r="O71" s="9">
        <f>('Budget Template'!M76*$O$14)</f>
        <v>8333.333333333334</v>
      </c>
      <c r="Q71" s="114">
        <f t="shared" si="0"/>
        <v>30000</v>
      </c>
      <c r="S71" s="9">
        <f>('Budget Template'!O76*$S$14)</f>
        <v>1666.6666666666665</v>
      </c>
      <c r="U71" s="9">
        <f>('Budget Template'!O76*$W$14)+('Budget Template'!Q76*$S$14)</f>
        <v>10000</v>
      </c>
      <c r="W71" s="9">
        <f>('Budget Template'!Q76*$W$14)</f>
        <v>8333.333333333334</v>
      </c>
      <c r="Y71" s="114">
        <f t="shared" si="1"/>
        <v>20000</v>
      </c>
      <c r="Z71" s="93"/>
      <c r="AA71" s="152">
        <f t="shared" si="2"/>
        <v>50000</v>
      </c>
      <c r="AB71" s="132"/>
    </row>
    <row r="72" spans="1:28" ht="12.75">
      <c r="A72" s="85"/>
      <c r="B72" s="138"/>
      <c r="C72" s="216">
        <f>'Budget Template'!C77:G77</f>
        <v>5</v>
      </c>
      <c r="D72" s="217"/>
      <c r="E72" s="217"/>
      <c r="F72" s="217"/>
      <c r="G72" s="218"/>
      <c r="H72" s="93"/>
      <c r="I72" s="9">
        <f>('Budget Template'!I77*$I$14)</f>
        <v>1666.6666666666665</v>
      </c>
      <c r="K72" s="9">
        <f>('Budget Template'!I77*$O$14)+('Budget Template'!K77*$I$14)</f>
        <v>10000</v>
      </c>
      <c r="M72" s="9">
        <f>('Budget Template'!K77*$O$14)+('Budget Template'!M77*$I$14)</f>
        <v>10000</v>
      </c>
      <c r="O72" s="9">
        <f>('Budget Template'!M77*$O$14)</f>
        <v>8333.333333333334</v>
      </c>
      <c r="Q72" s="114">
        <f t="shared" si="0"/>
        <v>30000</v>
      </c>
      <c r="S72" s="9">
        <f>('Budget Template'!O77*$S$14)</f>
        <v>1666.6666666666665</v>
      </c>
      <c r="U72" s="9">
        <f>('Budget Template'!O77*$W$14)+('Budget Template'!Q77*$S$14)</f>
        <v>10000</v>
      </c>
      <c r="W72" s="9">
        <f>('Budget Template'!Q77*$W$14)</f>
        <v>8333.333333333334</v>
      </c>
      <c r="Y72" s="114">
        <f t="shared" si="1"/>
        <v>20000</v>
      </c>
      <c r="Z72" s="93"/>
      <c r="AA72" s="152">
        <f t="shared" si="2"/>
        <v>50000</v>
      </c>
      <c r="AB72" s="132"/>
    </row>
    <row r="73" spans="1:28" ht="12.75">
      <c r="A73" s="85"/>
      <c r="B73" s="138"/>
      <c r="C73" s="216">
        <f>'Budget Template'!C78:G78</f>
        <v>6</v>
      </c>
      <c r="D73" s="217"/>
      <c r="E73" s="217"/>
      <c r="F73" s="217"/>
      <c r="G73" s="218"/>
      <c r="H73" s="93"/>
      <c r="I73" s="9">
        <f>('Budget Template'!I78*$I$14)</f>
        <v>1666.6666666666665</v>
      </c>
      <c r="K73" s="9">
        <f>('Budget Template'!I78*$O$14)+('Budget Template'!K78*$I$14)</f>
        <v>10000</v>
      </c>
      <c r="M73" s="9">
        <f>('Budget Template'!K78*$O$14)+('Budget Template'!M78*$I$14)</f>
        <v>10000</v>
      </c>
      <c r="O73" s="9">
        <f>('Budget Template'!M78*$O$14)</f>
        <v>8333.333333333334</v>
      </c>
      <c r="Q73" s="114">
        <f t="shared" si="0"/>
        <v>30000</v>
      </c>
      <c r="S73" s="9">
        <f>('Budget Template'!O78*$S$14)</f>
        <v>1666.6666666666665</v>
      </c>
      <c r="U73" s="9">
        <f>('Budget Template'!O78*$W$14)+('Budget Template'!Q78*$S$14)</f>
        <v>10000</v>
      </c>
      <c r="W73" s="9">
        <f>('Budget Template'!Q78*$W$14)</f>
        <v>8333.333333333334</v>
      </c>
      <c r="Y73" s="114">
        <f t="shared" si="1"/>
        <v>20000</v>
      </c>
      <c r="Z73" s="93"/>
      <c r="AA73" s="152">
        <f t="shared" si="2"/>
        <v>50000</v>
      </c>
      <c r="AB73" s="132"/>
    </row>
    <row r="74" spans="1:28" ht="12.75">
      <c r="A74" s="84"/>
      <c r="B74" s="93"/>
      <c r="C74" s="93"/>
      <c r="D74" s="93"/>
      <c r="E74" s="93"/>
      <c r="F74" s="93"/>
      <c r="G74" s="93"/>
      <c r="H74" s="93"/>
      <c r="I74" s="107"/>
      <c r="K74" s="107"/>
      <c r="M74" s="107"/>
      <c r="O74" s="107"/>
      <c r="Q74" s="114"/>
      <c r="S74" s="107"/>
      <c r="U74" s="107"/>
      <c r="W74" s="107"/>
      <c r="Y74" s="114"/>
      <c r="Z74" s="93"/>
      <c r="AA74" s="152"/>
      <c r="AB74" s="132"/>
    </row>
    <row r="75" spans="1:28" ht="12.75">
      <c r="A75" s="89" t="s">
        <v>25</v>
      </c>
      <c r="B75" s="95"/>
      <c r="C75" s="95"/>
      <c r="D75" s="93"/>
      <c r="E75" s="93"/>
      <c r="F75" s="93"/>
      <c r="G75" s="93"/>
      <c r="H75" s="93"/>
      <c r="I75" s="14">
        <f>(SUM(I17:I74)-SUM(I51:I53))</f>
        <v>132351.28333333344</v>
      </c>
      <c r="K75" s="14">
        <f>(SUM(K17:K74)-SUM(K51:K53))</f>
        <v>803022.4179999998</v>
      </c>
      <c r="L75" s="107">
        <f>(SUM(L17:L71)-SUM(L51:L53))</f>
        <v>0</v>
      </c>
      <c r="M75" s="14">
        <f>(SUM(M17:M74)-SUM(M51:M53))</f>
        <v>859213.2880533333</v>
      </c>
      <c r="N75" s="107">
        <f>(SUM(N17:N71)-SUM(N51:N53))</f>
        <v>0</v>
      </c>
      <c r="O75" s="14">
        <f>(SUM(O17:O74)-SUM(O51:O53))</f>
        <v>764416.4069333335</v>
      </c>
      <c r="Q75" s="114">
        <f>SUM(I75:O75)</f>
        <v>2559003.3963200003</v>
      </c>
      <c r="S75" s="14">
        <f>(SUM(S17:S74)-SUM(S51:S53))</f>
        <v>158045.31770880002</v>
      </c>
      <c r="U75" s="14">
        <f>(SUM(U17:U74)-SUM(U51:U53))</f>
        <v>953654.626331819</v>
      </c>
      <c r="W75" s="14">
        <f>(SUM(W17:W74)-SUM(W51:W53))</f>
        <v>817140.1889390943</v>
      </c>
      <c r="Y75" s="114">
        <f>SUM(S75:W75)</f>
        <v>1928840.1329797134</v>
      </c>
      <c r="Z75" s="93"/>
      <c r="AA75" s="152">
        <f>Q75+Y75</f>
        <v>4487843.529299714</v>
      </c>
      <c r="AB75" s="132"/>
    </row>
    <row r="76" spans="1:28" ht="13.5" thickBot="1">
      <c r="A76" s="89" t="s">
        <v>26</v>
      </c>
      <c r="B76" s="95"/>
      <c r="C76" s="95"/>
      <c r="D76" s="93"/>
      <c r="E76" s="93"/>
      <c r="F76" s="93"/>
      <c r="G76" s="93"/>
      <c r="H76" s="93"/>
      <c r="I76" s="15">
        <f>(SUM(I75)-SUM(I68:I74)-I63-I49+IF(I68-25000&lt;0,I68,25000)+IF(I69-25000&lt;0,I69,25000)+IF(I70-25000&lt;0,I70,25000)+IF(I71-25000&lt;0,I71,25000)+IF(I72-25000&lt;0,I72,25000)+IF(I73-25000&lt;0,I73,25000))</f>
        <v>118484.61666666681</v>
      </c>
      <c r="K76" s="15">
        <f>(SUM(K75)-SUM(K68:K74)-K63-K49+IF(I68&gt;24999.99,0,IF(K68+I68&lt;25000,K68,25000-I68-K68+K68))+IF(I69&gt;24999.99,0,IF(K69+I69&lt;25000,K69,25000-I69-K69+K69))+IF(I70&gt;24999.99,0,IF(K70+I70&lt;25000,K70,25000-I70-K70+K70))+IF(I71&gt;24999.99,0,IF(K71+I71&lt;25000,K71,25000-I71-K71+K71)+IF(I72&gt;24999.99,0,IF(K72+I72&lt;25000,K72,25000-I72-K72+K72)+IF(I73&gt;24999.99,0,IF(K73+I73&lt;25000,K73,25000-I73-K73+K73)))))</f>
        <v>719190.4179999998</v>
      </c>
      <c r="M76" s="15">
        <f>(SUM(M75)-SUM(M68:M74)-M63-M49+IF(K68&gt;24999.99,0,IF(M68+K68&lt;25000,M68,25000-K68-M68+M68))+IF(K69&gt;24999.99,0,IF(M69+K69&lt;25000,M69,25000-K69-M69+M69))+IF(K70&gt;24999.99,0,IF(M70+K70&lt;25000,M70,25000-K70-M70+M70))+IF(K71&gt;24999.99,0,IF(M71+K71&lt;25000,M71,25000-K71-M71+M71)+IF(K72&gt;24999.99,0,IF(M72+K72&lt;25000,M72,25000-K72-M72+M72)+IF(K73&gt;24999.99,0,IF(M73+K73&lt;25000,M73,25000-K73-M73+M73)))))</f>
        <v>769884.7013866666</v>
      </c>
      <c r="O76" s="15">
        <f>(SUM(O75)-SUM(O68:O74)-O63-O49+IF((I68+K68+M68)&gt;24999.99,0,IF(I68+M68+K68+O68&lt;25000,O68,25000-I68-K68-M68-O68+O68))+IF((I69+K69+M69)&gt;24999.99,0,IF(I69+M69+K69+O69&lt;25000,O69,25000-I69-K69-M69-O69+O69))+IF((I70+K70+M70)&gt;24999.99,0,IF(I70+M70+K70+O70&lt;25000,O70,25000-I70-K70-M70-O70+O70))+IF((I71+K71+M71)&gt;24999.99,0,IF(I71+M71+K71+O71&lt;25000,O71,25000-I71-K71-M71-O71+O71)+IF((I72+K72+M72)&gt;24999.99,0,IF(I72+M72+K72+O72&lt;25000,O72,25000-I72-K72-M72-O72+O72)+IF((I73+K73+M73)&gt;24999.99,0,IF(I73+M73+K73+O73&lt;25000,O73,25000-I73-K73-M73-O73+O73)))))</f>
        <v>621906.8069333335</v>
      </c>
      <c r="Q76" s="114">
        <f>SUM(I76:O76)</f>
        <v>2229466.542986667</v>
      </c>
      <c r="S76" s="15">
        <f>(SUM(S75)-SUM(S68:S74)-S63-S49+IF((M68+O68+Q68)&gt;24999.99,0,IF(M68+Q68+O68+S68&lt;25000,S68,25000-M68-O68-Q68-S68+S68))+IF((M69+O69+Q69)&gt;24999.99,0,IF(M69+Q69+O69+S69&lt;25000,S69,25000-M69-O69-Q69-S69+S69))+IF((M70+O70+Q70)&gt;24999.99,0,IF(M70+Q70+O70+S70&lt;25000,S70,25000-M70-O70-Q70-S70+S70))+IF((M71+O71+Q71)&gt;24999.99,0,IF(M71+Q71+O71+S71&lt;25000,S71,25000-M71-O71-Q71-S71+S71)+IF((M72+O72+Q72)&gt;24999.99,0,IF(M72+Q72+O71+S72&lt;25000,S72,25000-M72-O72-Q72-S72+S72)+IF((M73+O73+Q73)&gt;24999.99,0,IF(M73+Q73+O73+S73&lt;25000,S73,25000-M73-O73-Q73-S73+S73)))))</f>
        <v>125499.9491754667</v>
      </c>
      <c r="U76" s="15">
        <f>(SUM(U75)-SUM(U68:U74)-U63-U49+IF((O68+Q68+S68)&gt;24999.99,0,IF(O68+S68+Q68+U68&lt;25000,U68,25000-O68-Q68-S68-U68+U68))+IF((O69+Q69+S69)&gt;24999.99,0,IF(O69+S69+Q69+U69&lt;25000,U69,25000-O69-Q69-S69-U69+U69))+IF((O70+Q70+S70)&gt;24999.99,0,IF(O70+S70+Q70+U70&lt;25000,U70,25000-O70-Q70-S70-U70+U70))+IF((O71+Q71+S71)&gt;24999.99,0,IF(O71+S71+Q71+U71&lt;25000,U71,25000-O71-Q71-S71-U71+U71)+IF((O72+Q72+S72)&gt;24999.99,0,IF(O72+S72+Q72+U72&lt;25000,U72,25000-O72-Q72-S72-U72+U72)+IF((O73+Q73+S73)&gt;24999.99,0,IF(O73+S73+Q73+U73&lt;25000,U73,25000-O73-Q73-S73-U73+U73)))))</f>
        <v>757629.693019819</v>
      </c>
      <c r="W76" s="15">
        <f>(SUM(W75)-SUM(W68:W74)-W63-W49+IF((Q68+S68+U68)&gt;24999.99,0,IF(Q68+U68+S68+W68&lt;25000,W68,25000-Q68-S68-U68-W68+W68))+IF((Q69+S69+U69)&gt;24999.99,0,IF(Q69+U69+S69+W69&lt;25000,W69,25000-Q69-S69-U69-W69+W69))+IF((Q70+S70+U70)&gt;24999.99,0,IF(Q70+U70+S70+W70&lt;25000,W70,25000-Q70-S70-U70-W70+W70))+IF((Q71+S71+U71)&gt;24999.99,0,IF(Q71+U71+S71+W71&lt;25000,W71,25000-Q71-S71-U71-W71+W71)+IF((Q72+S72+U72)&gt;24999.99,0,IF(Q72+U72+S72+W72&lt;25000,W72,25000-Q72-S72-U72-W72+W72)+IF((Q73+S73+U73)&gt;24999.99,0,IF(Q73+U73+S73+W73&lt;25000,W73,25000-Q73-S73-U73-W73+W73)))))</f>
        <v>650649.7357124276</v>
      </c>
      <c r="Y76" s="114">
        <f>SUM(S76:W76)</f>
        <v>1533779.3779077134</v>
      </c>
      <c r="Z76" s="93"/>
      <c r="AA76" s="152">
        <f>Q76+Y76</f>
        <v>3763245.92089438</v>
      </c>
      <c r="AB76" s="132"/>
    </row>
    <row r="77" spans="1:28" ht="14.25" thickBot="1" thickTop="1">
      <c r="A77" s="89" t="s">
        <v>28</v>
      </c>
      <c r="B77" s="95"/>
      <c r="C77" s="95"/>
      <c r="D77" s="93"/>
      <c r="E77" s="13">
        <f>'Budget Template'!E82</f>
        <v>0.52</v>
      </c>
      <c r="F77" s="93"/>
      <c r="G77" s="93"/>
      <c r="H77" s="93"/>
      <c r="I77" s="107"/>
      <c r="K77" s="107"/>
      <c r="M77" s="107"/>
      <c r="O77" s="107"/>
      <c r="Q77" s="114"/>
      <c r="S77" s="107"/>
      <c r="U77" s="107"/>
      <c r="W77" s="107"/>
      <c r="Y77" s="114"/>
      <c r="Z77" s="93"/>
      <c r="AA77" s="152"/>
      <c r="AB77" s="132"/>
    </row>
    <row r="78" spans="1:28" ht="13.5" thickTop="1">
      <c r="A78" s="84"/>
      <c r="B78" s="93"/>
      <c r="C78" s="93"/>
      <c r="D78" s="93"/>
      <c r="E78" s="93"/>
      <c r="F78" s="93"/>
      <c r="G78" s="93"/>
      <c r="H78" s="93"/>
      <c r="I78" s="107"/>
      <c r="K78" s="107"/>
      <c r="M78" s="107"/>
      <c r="O78" s="107"/>
      <c r="Q78" s="114"/>
      <c r="S78" s="107"/>
      <c r="U78" s="107"/>
      <c r="W78" s="107"/>
      <c r="Y78" s="114"/>
      <c r="Z78" s="93"/>
      <c r="AA78" s="152"/>
      <c r="AB78" s="132"/>
    </row>
    <row r="79" spans="1:28" ht="12.75">
      <c r="A79" s="89" t="s">
        <v>27</v>
      </c>
      <c r="B79" s="95"/>
      <c r="C79" s="95"/>
      <c r="D79" s="93"/>
      <c r="E79" s="93"/>
      <c r="F79" s="93"/>
      <c r="G79" s="93"/>
      <c r="H79" s="93"/>
      <c r="I79" s="15">
        <f>I76*$E$77</f>
        <v>61612.00066666675</v>
      </c>
      <c r="K79" s="15">
        <f>K76*$E$77</f>
        <v>373979.01735999994</v>
      </c>
      <c r="M79" s="15">
        <f>M76*$E$77</f>
        <v>400340.04472106666</v>
      </c>
      <c r="O79" s="15">
        <f>O76*$E$77</f>
        <v>323391.5396053334</v>
      </c>
      <c r="Q79" s="114">
        <f>SUM(I79:O79)</f>
        <v>1159322.602353067</v>
      </c>
      <c r="S79" s="15">
        <f>S76*$E$77</f>
        <v>65259.973571242685</v>
      </c>
      <c r="U79" s="15">
        <f>U76*$E$77</f>
        <v>393967.4403703059</v>
      </c>
      <c r="W79" s="15">
        <f>W76*$E$77</f>
        <v>338337.8625704624</v>
      </c>
      <c r="Y79" s="114">
        <f>SUM(S79:W79)</f>
        <v>797565.276512011</v>
      </c>
      <c r="Z79" s="93"/>
      <c r="AA79" s="152">
        <f>Q79+Y79</f>
        <v>1956887.8788650779</v>
      </c>
      <c r="AB79" s="132"/>
    </row>
    <row r="80" spans="1:28" ht="12.75">
      <c r="A80" s="84"/>
      <c r="B80" s="93"/>
      <c r="C80" s="93"/>
      <c r="D80" s="93"/>
      <c r="E80" s="93"/>
      <c r="F80" s="93"/>
      <c r="G80" s="93"/>
      <c r="H80" s="93"/>
      <c r="I80" s="107"/>
      <c r="K80" s="107"/>
      <c r="M80" s="107"/>
      <c r="O80" s="107"/>
      <c r="Q80" s="114"/>
      <c r="S80" s="107"/>
      <c r="U80" s="107"/>
      <c r="W80" s="107"/>
      <c r="Y80" s="114"/>
      <c r="Z80" s="93"/>
      <c r="AA80" s="152"/>
      <c r="AB80" s="132"/>
    </row>
    <row r="81" spans="1:77" s="21" customFormat="1" ht="15.75" thickBot="1">
      <c r="A81" s="226" t="s">
        <v>68</v>
      </c>
      <c r="B81" s="201"/>
      <c r="C81" s="201"/>
      <c r="D81" s="201"/>
      <c r="E81" s="201"/>
      <c r="F81" s="95"/>
      <c r="G81" s="95"/>
      <c r="H81" s="95"/>
      <c r="I81" s="123">
        <f>SUM(I79+I75)</f>
        <v>193963.2840000002</v>
      </c>
      <c r="J81" s="114"/>
      <c r="K81" s="123">
        <f>SUM(K79+K75)</f>
        <v>1177001.4353599998</v>
      </c>
      <c r="L81" s="114"/>
      <c r="M81" s="123">
        <f>SUM(M79+M75)</f>
        <v>1259553.3327744</v>
      </c>
      <c r="N81" s="114"/>
      <c r="O81" s="123">
        <f>SUM(O79+O75)</f>
        <v>1087807.946538667</v>
      </c>
      <c r="P81" s="114"/>
      <c r="Q81" s="123">
        <f>SUM(Q79+Q75)</f>
        <v>3718325.9986730674</v>
      </c>
      <c r="R81" s="114"/>
      <c r="S81" s="123">
        <f>SUM(S79+S75)</f>
        <v>223305.2912800427</v>
      </c>
      <c r="T81" s="114"/>
      <c r="U81" s="123">
        <f>SUM(U79+U75)</f>
        <v>1347622.066702125</v>
      </c>
      <c r="V81" s="114"/>
      <c r="W81" s="123">
        <f>SUM(W79+W75)</f>
        <v>1155478.0515095568</v>
      </c>
      <c r="X81" s="114"/>
      <c r="Y81" s="123">
        <f>SUM(S81:W81)</f>
        <v>2726405.4094917243</v>
      </c>
      <c r="Z81" s="95"/>
      <c r="AA81" s="153">
        <f>Q81+Y81</f>
        <v>6444731.408164792</v>
      </c>
      <c r="AB81" s="134"/>
      <c r="AC81" s="184"/>
      <c r="AD81" s="200" t="s">
        <v>41</v>
      </c>
      <c r="AE81" s="3"/>
      <c r="AF81" s="3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</row>
    <row r="82" spans="1:77" s="21" customFormat="1" ht="13.5" thickTop="1">
      <c r="A82" s="89"/>
      <c r="B82" s="95"/>
      <c r="C82" s="95"/>
      <c r="D82" s="95"/>
      <c r="E82" s="95"/>
      <c r="F82" s="95"/>
      <c r="G82" s="95"/>
      <c r="H82" s="95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95"/>
      <c r="AA82" s="152"/>
      <c r="AB82" s="134"/>
      <c r="AC82" s="184"/>
      <c r="AD82" s="200"/>
      <c r="AE82" s="3"/>
      <c r="AF82" s="3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</row>
    <row r="83" spans="1:77" s="21" customFormat="1" ht="12.75">
      <c r="A83" s="226" t="s">
        <v>43</v>
      </c>
      <c r="B83" s="201"/>
      <c r="C83" s="201" t="s">
        <v>43</v>
      </c>
      <c r="D83" s="201"/>
      <c r="E83" s="201"/>
      <c r="F83" s="95"/>
      <c r="G83" s="95"/>
      <c r="H83" s="95"/>
      <c r="I83" s="118">
        <f>('Budget Template'!I90*I14)</f>
        <v>22075.594079999988</v>
      </c>
      <c r="J83" s="114">
        <f>J95</f>
        <v>0</v>
      </c>
      <c r="K83" s="124">
        <f>('Budget Template'!I90*10/12)+('Budget Template'!K90*2/12)</f>
        <v>134040.17224319995</v>
      </c>
      <c r="L83" s="114">
        <f>L95</f>
        <v>0</v>
      </c>
      <c r="M83" s="124">
        <f>('Budget Template'!K90*10/12)+('Budget Template'!M90*2/12)</f>
        <v>142522.39993292803</v>
      </c>
      <c r="N83" s="114"/>
      <c r="O83" s="118">
        <f>('Budget Template'!M90*O14)</f>
        <v>121056.95358464002</v>
      </c>
      <c r="P83" s="114">
        <f>P95</f>
        <v>0</v>
      </c>
      <c r="Q83" s="114">
        <f>SUM(I83:O83)</f>
        <v>419695.11984076805</v>
      </c>
      <c r="R83" s="114">
        <f>R95</f>
        <v>0</v>
      </c>
      <c r="S83" s="118">
        <f>('Budget Template'!O90*S14)</f>
        <v>24796.634953605102</v>
      </c>
      <c r="T83" s="114">
        <f>T95</f>
        <v>0</v>
      </c>
      <c r="U83" s="118">
        <f>('Budget Template'!O90*10/12)+('Budget Template'!Q90*2/12)</f>
        <v>149714.64800425485</v>
      </c>
      <c r="V83" s="107"/>
      <c r="W83" s="118">
        <f>('Budget Template'!Q90*W14)</f>
        <v>128657.36618114664</v>
      </c>
      <c r="X83" s="114">
        <f>X95</f>
        <v>0</v>
      </c>
      <c r="Y83" s="114">
        <f>SUM(S83:W83)</f>
        <v>303168.6491390066</v>
      </c>
      <c r="Z83" s="93"/>
      <c r="AA83" s="152">
        <f>Q83+Y83</f>
        <v>722863.7689797747</v>
      </c>
      <c r="AB83" s="134"/>
      <c r="AC83" s="184"/>
      <c r="AD83" s="200"/>
      <c r="AE83" s="3"/>
      <c r="AF83" s="3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</row>
    <row r="84" spans="1:77" s="21" customFormat="1" ht="12.75">
      <c r="A84" s="90"/>
      <c r="B84" s="97"/>
      <c r="C84" s="97"/>
      <c r="D84" s="97"/>
      <c r="E84" s="97"/>
      <c r="F84" s="95"/>
      <c r="G84" s="95"/>
      <c r="H84" s="95"/>
      <c r="I84" s="118"/>
      <c r="J84" s="114"/>
      <c r="K84" s="124"/>
      <c r="L84" s="114"/>
      <c r="M84" s="124"/>
      <c r="N84" s="114"/>
      <c r="O84" s="118"/>
      <c r="P84" s="114"/>
      <c r="Q84" s="114"/>
      <c r="R84" s="114"/>
      <c r="S84" s="118"/>
      <c r="T84" s="114"/>
      <c r="U84" s="118"/>
      <c r="V84" s="107"/>
      <c r="W84" s="118"/>
      <c r="X84" s="114"/>
      <c r="Y84" s="114"/>
      <c r="Z84" s="93"/>
      <c r="AA84" s="152"/>
      <c r="AB84" s="134"/>
      <c r="AC84" s="184"/>
      <c r="AD84" s="200"/>
      <c r="AE84" s="3"/>
      <c r="AF84" s="3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</row>
    <row r="85" spans="1:77" s="21" customFormat="1" ht="12.75">
      <c r="A85" s="89"/>
      <c r="B85" s="201" t="s">
        <v>99</v>
      </c>
      <c r="C85" s="201"/>
      <c r="D85" s="201"/>
      <c r="E85" s="201"/>
      <c r="F85" s="95"/>
      <c r="G85" s="95"/>
      <c r="H85" s="95"/>
      <c r="I85" s="118">
        <f>('Budget Template'!I92*$I$14)</f>
        <v>1200</v>
      </c>
      <c r="J85" s="114">
        <f>J97</f>
        <v>0</v>
      </c>
      <c r="K85" s="124">
        <f>('Budget Template'!I92*$O$14)+('Budget Template'!K92*$I$14)</f>
        <v>7200</v>
      </c>
      <c r="L85" s="114">
        <f>L97</f>
        <v>0</v>
      </c>
      <c r="M85" s="124">
        <f>('Budget Template'!K92*$O$14)+('Budget Template'!M92*$I$14)</f>
        <v>8000</v>
      </c>
      <c r="N85" s="114"/>
      <c r="O85" s="118">
        <f>('Budget Template'!M92*$O$14)</f>
        <v>10000</v>
      </c>
      <c r="P85" s="114">
        <f>P97</f>
        <v>0</v>
      </c>
      <c r="Q85" s="114">
        <f>SUM(I85:O85)</f>
        <v>26400</v>
      </c>
      <c r="R85" s="114">
        <f>R97</f>
        <v>0</v>
      </c>
      <c r="S85" s="118">
        <f>('Budget Template'!O92*$S$14)</f>
        <v>2000</v>
      </c>
      <c r="T85" s="114">
        <f>T97</f>
        <v>0</v>
      </c>
      <c r="U85" s="118">
        <f>('Budget Template'!O92*$W$14)+('Budget Template'!Q92*$S$14)</f>
        <v>12000</v>
      </c>
      <c r="V85" s="107"/>
      <c r="W85" s="118">
        <f>('Budget Template'!Q92*$W$14)</f>
        <v>10000</v>
      </c>
      <c r="X85" s="114">
        <f>X97</f>
        <v>0</v>
      </c>
      <c r="Y85" s="114">
        <f>SUM(S85:W85)</f>
        <v>24000</v>
      </c>
      <c r="Z85" s="93"/>
      <c r="AA85" s="152">
        <f>Q85+Y85</f>
        <v>50400</v>
      </c>
      <c r="AB85" s="134"/>
      <c r="AC85" s="184"/>
      <c r="AD85" s="200"/>
      <c r="AE85" s="3"/>
      <c r="AF85" s="3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</row>
    <row r="86" spans="1:77" s="21" customFormat="1" ht="12.75">
      <c r="A86" s="89"/>
      <c r="B86" s="95"/>
      <c r="C86" s="95"/>
      <c r="D86" s="95"/>
      <c r="E86" s="95"/>
      <c r="F86" s="95"/>
      <c r="G86" s="95"/>
      <c r="H86" s="95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95"/>
      <c r="AA86" s="152"/>
      <c r="AB86" s="134"/>
      <c r="AC86" s="184"/>
      <c r="AD86" s="200"/>
      <c r="AE86" s="3"/>
      <c r="AF86" s="3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</row>
    <row r="87" spans="1:77" s="21" customFormat="1" ht="13.5" thickBot="1">
      <c r="A87" s="226" t="s">
        <v>44</v>
      </c>
      <c r="B87" s="201"/>
      <c r="C87" s="201" t="s">
        <v>44</v>
      </c>
      <c r="D87" s="201"/>
      <c r="E87" s="201"/>
      <c r="F87" s="95"/>
      <c r="G87" s="95"/>
      <c r="H87" s="95"/>
      <c r="I87" s="114">
        <f>SUM(I81:I86)</f>
        <v>217238.87808000017</v>
      </c>
      <c r="J87" s="114">
        <f aca="true" t="shared" si="3" ref="J87:Z87">J97</f>
        <v>0</v>
      </c>
      <c r="K87" s="114">
        <f>SUM(K81:K86)</f>
        <v>1318241.6076031998</v>
      </c>
      <c r="L87" s="114">
        <f t="shared" si="3"/>
        <v>0</v>
      </c>
      <c r="M87" s="114">
        <f>SUM(M81:M86)</f>
        <v>1410075.7327073282</v>
      </c>
      <c r="N87" s="114">
        <f t="shared" si="3"/>
        <v>0</v>
      </c>
      <c r="O87" s="114">
        <f>SUM(O81:O86)</f>
        <v>1218864.900123307</v>
      </c>
      <c r="P87" s="114">
        <f t="shared" si="3"/>
        <v>0</v>
      </c>
      <c r="Q87" s="114">
        <f>SUM(Q81:Q86)</f>
        <v>4164421.1185138356</v>
      </c>
      <c r="R87" s="114">
        <f t="shared" si="3"/>
        <v>0</v>
      </c>
      <c r="S87" s="114">
        <f>SUM(S81:S86)</f>
        <v>250101.9262336478</v>
      </c>
      <c r="T87" s="114">
        <f t="shared" si="3"/>
        <v>0</v>
      </c>
      <c r="U87" s="114">
        <f>SUM(U81:U86)</f>
        <v>1509336.7147063797</v>
      </c>
      <c r="V87" s="114">
        <f t="shared" si="3"/>
        <v>0</v>
      </c>
      <c r="W87" s="114">
        <f>SUM(W81:W86)</f>
        <v>1294135.4176907034</v>
      </c>
      <c r="X87" s="114">
        <f t="shared" si="3"/>
        <v>0</v>
      </c>
      <c r="Y87" s="114">
        <f>SUM(Y81:Y86)</f>
        <v>3053574.058630731</v>
      </c>
      <c r="Z87" s="114">
        <f t="shared" si="3"/>
        <v>0</v>
      </c>
      <c r="AA87" s="154">
        <f>Y87+Q87</f>
        <v>7217995.177144567</v>
      </c>
      <c r="AB87" s="134"/>
      <c r="AC87" s="184"/>
      <c r="AD87" s="200"/>
      <c r="AE87" s="3"/>
      <c r="AF87" s="3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</row>
    <row r="88" spans="1:28" ht="13.5" thickBot="1">
      <c r="A88" s="91"/>
      <c r="B88" s="98"/>
      <c r="C88" s="98"/>
      <c r="D88" s="98"/>
      <c r="E88" s="98"/>
      <c r="F88" s="98"/>
      <c r="G88" s="98"/>
      <c r="H88" s="98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98"/>
      <c r="AA88" s="155"/>
      <c r="AB88" s="135"/>
    </row>
    <row r="89" spans="9:32" s="3" customFormat="1" ht="12.75">
      <c r="I89" s="26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AA89" s="183"/>
      <c r="AD89" s="184"/>
      <c r="AE89" s="184"/>
      <c r="AF89" s="184"/>
    </row>
    <row r="90" spans="1:27" s="189" customFormat="1" ht="23.25">
      <c r="A90" s="188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A90" s="190"/>
    </row>
    <row r="91" spans="1:27" s="189" customFormat="1" ht="12.75">
      <c r="A91" s="191"/>
      <c r="B91" s="192"/>
      <c r="E91" s="193"/>
      <c r="I91" s="182"/>
      <c r="J91" s="182"/>
      <c r="K91" s="182"/>
      <c r="L91" s="182"/>
      <c r="M91" s="182"/>
      <c r="N91" s="182"/>
      <c r="O91" s="182"/>
      <c r="P91" s="182"/>
      <c r="Q91" s="190"/>
      <c r="R91" s="182"/>
      <c r="S91" s="182"/>
      <c r="T91" s="182"/>
      <c r="U91" s="182"/>
      <c r="V91" s="182"/>
      <c r="W91" s="182"/>
      <c r="X91" s="182"/>
      <c r="Y91" s="190"/>
      <c r="Z91" s="182"/>
      <c r="AA91" s="190"/>
    </row>
    <row r="92" spans="9:27" s="189" customFormat="1" ht="12.75"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A92" s="190"/>
    </row>
    <row r="93" spans="5:32" s="189" customFormat="1" ht="12.75">
      <c r="E93" s="193"/>
      <c r="G93" s="194"/>
      <c r="I93" s="182"/>
      <c r="J93" s="182"/>
      <c r="K93" s="182"/>
      <c r="L93" s="182"/>
      <c r="M93" s="182"/>
      <c r="N93" s="182"/>
      <c r="O93" s="182"/>
      <c r="P93" s="182"/>
      <c r="Q93" s="190"/>
      <c r="R93" s="182"/>
      <c r="S93" s="182"/>
      <c r="T93" s="182"/>
      <c r="U93" s="182"/>
      <c r="V93" s="182"/>
      <c r="W93" s="182"/>
      <c r="X93" s="182"/>
      <c r="Y93" s="190"/>
      <c r="AA93" s="190"/>
      <c r="AC93" s="191" t="s">
        <v>41</v>
      </c>
      <c r="AD93" s="195"/>
      <c r="AE93" s="195"/>
      <c r="AF93" s="195"/>
    </row>
    <row r="94" spans="7:32" s="189" customFormat="1" ht="12.75">
      <c r="G94" s="194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93"/>
      <c r="AA94" s="190"/>
      <c r="AC94" s="191"/>
      <c r="AD94" s="195"/>
      <c r="AE94" s="195"/>
      <c r="AF94" s="195"/>
    </row>
    <row r="95" spans="5:32" s="189" customFormat="1" ht="12.75">
      <c r="E95" s="193"/>
      <c r="G95" s="196"/>
      <c r="I95" s="182"/>
      <c r="J95" s="182"/>
      <c r="K95" s="182"/>
      <c r="L95" s="182"/>
      <c r="M95" s="182"/>
      <c r="N95" s="182"/>
      <c r="O95" s="182"/>
      <c r="P95" s="182"/>
      <c r="Q95" s="190"/>
      <c r="R95" s="182"/>
      <c r="S95" s="182"/>
      <c r="T95" s="182"/>
      <c r="U95" s="182"/>
      <c r="V95" s="182"/>
      <c r="W95" s="182"/>
      <c r="X95" s="182"/>
      <c r="Y95" s="190"/>
      <c r="AA95" s="190"/>
      <c r="AC95" s="191" t="s">
        <v>41</v>
      </c>
      <c r="AD95" s="195"/>
      <c r="AE95" s="195"/>
      <c r="AF95" s="195"/>
    </row>
    <row r="96" spans="7:32" s="189" customFormat="1" ht="12.75">
      <c r="G96" s="194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93"/>
      <c r="AA96" s="190"/>
      <c r="AC96" s="191"/>
      <c r="AD96" s="195"/>
      <c r="AE96" s="195"/>
      <c r="AF96" s="195"/>
    </row>
    <row r="97" spans="5:32" s="189" customFormat="1" ht="12.75">
      <c r="E97" s="193"/>
      <c r="G97" s="194"/>
      <c r="I97" s="182"/>
      <c r="J97" s="182"/>
      <c r="K97" s="182"/>
      <c r="L97" s="182"/>
      <c r="M97" s="182"/>
      <c r="N97" s="182"/>
      <c r="O97" s="182"/>
      <c r="P97" s="182"/>
      <c r="Q97" s="190"/>
      <c r="R97" s="182"/>
      <c r="S97" s="182"/>
      <c r="T97" s="182"/>
      <c r="U97" s="182"/>
      <c r="V97" s="182"/>
      <c r="W97" s="182"/>
      <c r="X97" s="182"/>
      <c r="Y97" s="190"/>
      <c r="Z97" s="182"/>
      <c r="AA97" s="190"/>
      <c r="AC97" s="191"/>
      <c r="AD97" s="195"/>
      <c r="AE97" s="195"/>
      <c r="AF97" s="195"/>
    </row>
    <row r="98" spans="5:27" s="189" customFormat="1" ht="12.75">
      <c r="E98" s="197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A98" s="190"/>
    </row>
    <row r="99" spans="5:27" s="189" customFormat="1" ht="12.75">
      <c r="E99" s="193"/>
      <c r="G99" s="198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A99" s="190"/>
    </row>
    <row r="100" spans="5:27" s="189" customFormat="1" ht="12.75">
      <c r="E100" s="193"/>
      <c r="G100" s="199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A100" s="190"/>
    </row>
    <row r="101" spans="5:27" s="189" customFormat="1" ht="12.75">
      <c r="E101" s="193"/>
      <c r="G101" s="198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A101" s="190"/>
    </row>
    <row r="102" spans="5:27" s="3" customFormat="1" ht="12.75">
      <c r="E102" s="185"/>
      <c r="G102" s="186"/>
      <c r="I102" s="26"/>
      <c r="J102" s="182"/>
      <c r="K102" s="26"/>
      <c r="L102" s="182"/>
      <c r="M102" s="26"/>
      <c r="N102" s="182"/>
      <c r="O102" s="26"/>
      <c r="P102" s="182"/>
      <c r="Q102" s="26"/>
      <c r="R102" s="182"/>
      <c r="S102" s="26"/>
      <c r="T102" s="182"/>
      <c r="U102" s="26"/>
      <c r="V102" s="182"/>
      <c r="W102" s="26"/>
      <c r="X102" s="182"/>
      <c r="Y102" s="26"/>
      <c r="AA102" s="183"/>
    </row>
    <row r="103" spans="9:27" s="3" customFormat="1" ht="12.75">
      <c r="I103" s="26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A103" s="183"/>
    </row>
    <row r="104" spans="9:27" s="3" customFormat="1" ht="12.75">
      <c r="I104" s="26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A104" s="183"/>
    </row>
    <row r="105" spans="9:27" s="3" customFormat="1" ht="12.75">
      <c r="I105" s="26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A105" s="183"/>
    </row>
    <row r="106" spans="9:27" s="3" customFormat="1" ht="12.75">
      <c r="I106" s="26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A106" s="183"/>
    </row>
    <row r="107" spans="9:27" s="3" customFormat="1" ht="12.75">
      <c r="I107" s="26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A107" s="183"/>
    </row>
    <row r="108" spans="9:27" s="3" customFormat="1" ht="12.75">
      <c r="I108" s="26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A108" s="183"/>
    </row>
    <row r="109" spans="9:27" s="3" customFormat="1" ht="12.75">
      <c r="I109" s="26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A109" s="183"/>
    </row>
    <row r="110" spans="9:27" s="3" customFormat="1" ht="12.75">
      <c r="I110" s="26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A110" s="183"/>
    </row>
    <row r="111" spans="9:27" s="3" customFormat="1" ht="12.75">
      <c r="I111" s="26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A111" s="183"/>
    </row>
    <row r="112" spans="9:27" s="3" customFormat="1" ht="12.75">
      <c r="I112" s="26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A112" s="183"/>
    </row>
    <row r="113" spans="9:27" s="3" customFormat="1" ht="12.75">
      <c r="I113" s="26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A113" s="183"/>
    </row>
    <row r="114" spans="9:27" s="3" customFormat="1" ht="12.75">
      <c r="I114" s="26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AA114" s="183"/>
    </row>
    <row r="115" spans="9:27" s="3" customFormat="1" ht="12.75">
      <c r="I115" s="26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A115" s="183"/>
    </row>
    <row r="116" spans="9:27" s="3" customFormat="1" ht="12.75">
      <c r="I116" s="26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AA116" s="183"/>
    </row>
    <row r="117" spans="9:27" s="3" customFormat="1" ht="12.75">
      <c r="I117" s="26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A117" s="183"/>
    </row>
    <row r="118" spans="9:27" s="3" customFormat="1" ht="12.75">
      <c r="I118" s="26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A118" s="183"/>
    </row>
    <row r="119" spans="9:27" s="3" customFormat="1" ht="12.75">
      <c r="I119" s="26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A119" s="183"/>
    </row>
    <row r="120" spans="9:27" s="3" customFormat="1" ht="12.75">
      <c r="I120" s="26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A120" s="183"/>
    </row>
    <row r="121" spans="9:27" s="3" customFormat="1" ht="12.75">
      <c r="I121" s="26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A121" s="183"/>
    </row>
    <row r="122" spans="9:27" s="3" customFormat="1" ht="12.75">
      <c r="I122" s="26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A122" s="183"/>
    </row>
    <row r="123" spans="9:27" s="3" customFormat="1" ht="12.75">
      <c r="I123" s="26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A123" s="183"/>
    </row>
    <row r="124" spans="9:27" s="3" customFormat="1" ht="12.75">
      <c r="I124" s="26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AA124" s="183"/>
    </row>
    <row r="125" spans="9:27" s="3" customFormat="1" ht="12.75">
      <c r="I125" s="26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AA125" s="183"/>
    </row>
    <row r="126" spans="9:27" s="3" customFormat="1" ht="12.75">
      <c r="I126" s="26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A126" s="183"/>
    </row>
    <row r="127" spans="9:27" s="3" customFormat="1" ht="12.75">
      <c r="I127" s="26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A127" s="183"/>
    </row>
    <row r="128" spans="9:27" s="3" customFormat="1" ht="12.75">
      <c r="I128" s="26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A128" s="183"/>
    </row>
    <row r="129" spans="9:27" s="3" customFormat="1" ht="12.75">
      <c r="I129" s="26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A129" s="183"/>
    </row>
    <row r="130" spans="9:27" s="3" customFormat="1" ht="12.75">
      <c r="I130" s="26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A130" s="183"/>
    </row>
    <row r="131" spans="9:27" s="3" customFormat="1" ht="12.75">
      <c r="I131" s="26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A131" s="183"/>
    </row>
    <row r="132" spans="9:27" s="3" customFormat="1" ht="12.75">
      <c r="I132" s="26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A132" s="183"/>
    </row>
    <row r="133" spans="9:27" s="3" customFormat="1" ht="12.75">
      <c r="I133" s="26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A133" s="183"/>
    </row>
    <row r="134" spans="9:27" s="3" customFormat="1" ht="12.75">
      <c r="I134" s="26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A134" s="183"/>
    </row>
    <row r="135" spans="9:27" s="3" customFormat="1" ht="12.75">
      <c r="I135" s="26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AA135" s="183"/>
    </row>
    <row r="136" spans="9:27" s="3" customFormat="1" ht="12.75">
      <c r="I136" s="26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A136" s="183"/>
    </row>
    <row r="137" spans="9:27" s="3" customFormat="1" ht="12.75">
      <c r="I137" s="26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A137" s="183"/>
    </row>
    <row r="138" spans="9:27" s="3" customFormat="1" ht="12.75">
      <c r="I138" s="26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A138" s="183"/>
    </row>
    <row r="139" spans="9:27" s="3" customFormat="1" ht="12.75">
      <c r="I139" s="26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A139" s="183"/>
    </row>
    <row r="140" spans="9:27" s="3" customFormat="1" ht="12.75">
      <c r="I140" s="26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A140" s="183"/>
    </row>
    <row r="141" spans="9:27" s="3" customFormat="1" ht="12.75">
      <c r="I141" s="26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A141" s="183"/>
    </row>
    <row r="142" spans="9:27" s="3" customFormat="1" ht="12.75">
      <c r="I142" s="26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A142" s="183"/>
    </row>
    <row r="143" spans="9:27" s="3" customFormat="1" ht="12.75">
      <c r="I143" s="26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A143" s="183"/>
    </row>
    <row r="144" spans="9:27" s="3" customFormat="1" ht="12.75">
      <c r="I144" s="26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A144" s="183"/>
    </row>
    <row r="145" spans="9:27" s="3" customFormat="1" ht="12.75">
      <c r="I145" s="26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AA145" s="183"/>
    </row>
    <row r="146" spans="9:27" s="3" customFormat="1" ht="12.75">
      <c r="I146" s="26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AA146" s="183"/>
    </row>
    <row r="147" spans="9:27" s="3" customFormat="1" ht="12.75">
      <c r="I147" s="26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AA147" s="183"/>
    </row>
    <row r="148" spans="9:27" s="3" customFormat="1" ht="12.75">
      <c r="I148" s="26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AA148" s="183"/>
    </row>
    <row r="149" spans="9:27" s="3" customFormat="1" ht="12.75">
      <c r="I149" s="26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AA149" s="183"/>
    </row>
    <row r="150" spans="9:27" s="3" customFormat="1" ht="12.75">
      <c r="I150" s="26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AA150" s="183"/>
    </row>
    <row r="151" spans="9:27" s="3" customFormat="1" ht="12.75">
      <c r="I151" s="26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AA151" s="183"/>
    </row>
    <row r="152" spans="9:27" s="3" customFormat="1" ht="12.75">
      <c r="I152" s="26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AA152" s="183"/>
    </row>
    <row r="153" spans="9:27" s="3" customFormat="1" ht="12.75">
      <c r="I153" s="26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AA153" s="183"/>
    </row>
    <row r="154" spans="9:27" s="3" customFormat="1" ht="12.75">
      <c r="I154" s="26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AA154" s="183"/>
    </row>
    <row r="155" spans="9:27" s="3" customFormat="1" ht="12.75">
      <c r="I155" s="26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AA155" s="183"/>
    </row>
    <row r="156" spans="9:27" s="3" customFormat="1" ht="12.75">
      <c r="I156" s="26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AA156" s="183"/>
    </row>
    <row r="157" spans="9:27" s="3" customFormat="1" ht="12.75">
      <c r="I157" s="26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AA157" s="183"/>
    </row>
    <row r="158" spans="9:27" s="3" customFormat="1" ht="12.75">
      <c r="I158" s="26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AA158" s="183"/>
    </row>
    <row r="159" spans="9:27" s="3" customFormat="1" ht="12.75">
      <c r="I159" s="26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AA159" s="183"/>
    </row>
    <row r="160" spans="9:27" s="3" customFormat="1" ht="12.75">
      <c r="I160" s="26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AA160" s="183"/>
    </row>
    <row r="161" spans="9:27" s="3" customFormat="1" ht="12.75">
      <c r="I161" s="26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AA161" s="183"/>
    </row>
    <row r="162" spans="9:27" s="3" customFormat="1" ht="12.75">
      <c r="I162" s="26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AA162" s="183"/>
    </row>
    <row r="163" spans="9:27" s="3" customFormat="1" ht="12.75">
      <c r="I163" s="26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AA163" s="183"/>
    </row>
    <row r="164" spans="9:27" s="3" customFormat="1" ht="12.75">
      <c r="I164" s="26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AA164" s="183"/>
    </row>
    <row r="165" spans="9:27" s="3" customFormat="1" ht="12.75">
      <c r="I165" s="26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AA165" s="183"/>
    </row>
    <row r="166" spans="9:27" s="3" customFormat="1" ht="12.75">
      <c r="I166" s="26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AA166" s="183"/>
    </row>
    <row r="167" spans="9:27" s="3" customFormat="1" ht="12.75">
      <c r="I167" s="26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AA167" s="183"/>
    </row>
    <row r="168" spans="9:27" s="3" customFormat="1" ht="12.75">
      <c r="I168" s="26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AA168" s="183"/>
    </row>
    <row r="169" spans="9:27" s="3" customFormat="1" ht="12.75">
      <c r="I169" s="26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AA169" s="183"/>
    </row>
    <row r="170" spans="9:27" s="3" customFormat="1" ht="12.75">
      <c r="I170" s="26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AA170" s="183"/>
    </row>
    <row r="171" spans="9:27" s="3" customFormat="1" ht="12.75">
      <c r="I171" s="26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AA171" s="183"/>
    </row>
    <row r="172" spans="9:27" s="3" customFormat="1" ht="12.75">
      <c r="I172" s="26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AA172" s="183"/>
    </row>
    <row r="173" spans="9:27" s="3" customFormat="1" ht="12.75">
      <c r="I173" s="26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AA173" s="183"/>
    </row>
    <row r="174" spans="9:27" s="3" customFormat="1" ht="12.75">
      <c r="I174" s="26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AA174" s="183"/>
    </row>
    <row r="175" spans="9:27" s="3" customFormat="1" ht="12.75">
      <c r="I175" s="26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AA175" s="183"/>
    </row>
    <row r="176" spans="9:27" s="3" customFormat="1" ht="12.75">
      <c r="I176" s="26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AA176" s="183"/>
    </row>
    <row r="177" spans="9:27" s="3" customFormat="1" ht="12.75">
      <c r="I177" s="26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AA177" s="183"/>
    </row>
    <row r="178" spans="9:27" s="3" customFormat="1" ht="12.75">
      <c r="I178" s="26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AA178" s="183"/>
    </row>
    <row r="179" spans="9:27" s="3" customFormat="1" ht="12.75">
      <c r="I179" s="26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AA179" s="183"/>
    </row>
    <row r="180" spans="9:27" s="3" customFormat="1" ht="12.75">
      <c r="I180" s="26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AA180" s="183"/>
    </row>
    <row r="181" spans="9:27" s="3" customFormat="1" ht="12.75">
      <c r="I181" s="26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AA181" s="183"/>
    </row>
    <row r="182" spans="9:27" s="3" customFormat="1" ht="12.75">
      <c r="I182" s="26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AA182" s="183"/>
    </row>
    <row r="183" spans="9:27" s="3" customFormat="1" ht="12.75">
      <c r="I183" s="26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AA183" s="183"/>
    </row>
    <row r="184" spans="9:27" s="3" customFormat="1" ht="12.75">
      <c r="I184" s="26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AA184" s="183"/>
    </row>
    <row r="185" spans="9:27" s="3" customFormat="1" ht="12.75">
      <c r="I185" s="26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AA185" s="183"/>
    </row>
    <row r="186" spans="9:27" s="3" customFormat="1" ht="12.75">
      <c r="I186" s="26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AA186" s="183"/>
    </row>
    <row r="187" spans="9:27" s="3" customFormat="1" ht="12.75">
      <c r="I187" s="26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AA187" s="183"/>
    </row>
    <row r="188" spans="9:27" s="3" customFormat="1" ht="12.75">
      <c r="I188" s="26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AA188" s="183"/>
    </row>
    <row r="189" spans="9:27" s="3" customFormat="1" ht="12.75">
      <c r="I189" s="26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AA189" s="183"/>
    </row>
    <row r="190" spans="9:27" s="3" customFormat="1" ht="12.75">
      <c r="I190" s="26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A190" s="183"/>
    </row>
    <row r="191" spans="9:27" s="3" customFormat="1" ht="12.75">
      <c r="I191" s="26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A191" s="183"/>
    </row>
    <row r="192" spans="9:27" s="3" customFormat="1" ht="12.75">
      <c r="I192" s="26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A192" s="183"/>
    </row>
    <row r="193" spans="9:27" s="3" customFormat="1" ht="12.75">
      <c r="I193" s="26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A193" s="183"/>
    </row>
    <row r="194" spans="9:27" s="3" customFormat="1" ht="12.75">
      <c r="I194" s="26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A194" s="183"/>
    </row>
    <row r="195" spans="9:27" s="3" customFormat="1" ht="12.75">
      <c r="I195" s="26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A195" s="183"/>
    </row>
    <row r="196" spans="9:27" s="3" customFormat="1" ht="12.75">
      <c r="I196" s="26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AA196" s="183"/>
    </row>
    <row r="197" spans="9:27" s="3" customFormat="1" ht="12.75">
      <c r="I197" s="26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A197" s="183"/>
    </row>
    <row r="198" spans="9:27" s="3" customFormat="1" ht="12.75">
      <c r="I198" s="26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A198" s="183"/>
    </row>
    <row r="199" spans="9:27" s="3" customFormat="1" ht="12.75">
      <c r="I199" s="26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A199" s="183"/>
    </row>
    <row r="200" spans="9:27" s="3" customFormat="1" ht="12.75">
      <c r="I200" s="26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A200" s="183"/>
    </row>
    <row r="201" spans="9:27" s="3" customFormat="1" ht="12.75">
      <c r="I201" s="26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A201" s="183"/>
    </row>
    <row r="202" spans="9:27" s="3" customFormat="1" ht="12.75">
      <c r="I202" s="26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A202" s="183"/>
    </row>
    <row r="203" spans="9:27" s="3" customFormat="1" ht="12.75">
      <c r="I203" s="26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A203" s="183"/>
    </row>
    <row r="204" spans="9:27" s="3" customFormat="1" ht="12.75">
      <c r="I204" s="26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A204" s="183"/>
    </row>
    <row r="205" spans="9:27" s="3" customFormat="1" ht="12.75">
      <c r="I205" s="26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A205" s="183"/>
    </row>
    <row r="206" spans="9:27" s="3" customFormat="1" ht="12.75">
      <c r="I206" s="26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A206" s="183"/>
    </row>
    <row r="207" spans="9:27" s="3" customFormat="1" ht="12.75">
      <c r="I207" s="26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A207" s="183"/>
    </row>
    <row r="208" spans="9:27" s="3" customFormat="1" ht="12.75">
      <c r="I208" s="26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A208" s="183"/>
    </row>
    <row r="209" spans="9:27" s="3" customFormat="1" ht="12.75">
      <c r="I209" s="26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A209" s="183"/>
    </row>
    <row r="210" spans="9:27" s="3" customFormat="1" ht="12.75">
      <c r="I210" s="26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A210" s="183"/>
    </row>
    <row r="211" spans="9:27" s="3" customFormat="1" ht="12.75">
      <c r="I211" s="26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A211" s="183"/>
    </row>
    <row r="212" spans="9:27" s="3" customFormat="1" ht="12.75">
      <c r="I212" s="26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AA212" s="183"/>
    </row>
    <row r="213" spans="9:27" s="3" customFormat="1" ht="12.75">
      <c r="I213" s="26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AA213" s="183"/>
    </row>
    <row r="214" spans="9:27" s="3" customFormat="1" ht="12.75">
      <c r="I214" s="26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AA214" s="183"/>
    </row>
    <row r="215" spans="9:27" s="3" customFormat="1" ht="12.75">
      <c r="I215" s="26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AA215" s="183"/>
    </row>
    <row r="216" spans="9:27" s="3" customFormat="1" ht="12.75">
      <c r="I216" s="26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AA216" s="183"/>
    </row>
    <row r="217" spans="9:27" s="3" customFormat="1" ht="12.75">
      <c r="I217" s="26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AA217" s="183"/>
    </row>
    <row r="218" spans="9:27" s="3" customFormat="1" ht="12.75">
      <c r="I218" s="26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AA218" s="183"/>
    </row>
    <row r="219" spans="9:27" s="3" customFormat="1" ht="12.75">
      <c r="I219" s="26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AA219" s="183"/>
    </row>
    <row r="220" spans="9:27" s="3" customFormat="1" ht="12.75">
      <c r="I220" s="26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AA220" s="183"/>
    </row>
    <row r="221" spans="9:27" s="3" customFormat="1" ht="12.75">
      <c r="I221" s="26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AA221" s="183"/>
    </row>
    <row r="222" spans="9:27" s="3" customFormat="1" ht="12.75">
      <c r="I222" s="26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AA222" s="183"/>
    </row>
    <row r="223" spans="9:27" s="3" customFormat="1" ht="12.75">
      <c r="I223" s="26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AA223" s="183"/>
    </row>
    <row r="224" spans="9:27" s="3" customFormat="1" ht="12.75">
      <c r="I224" s="26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AA224" s="183"/>
    </row>
    <row r="225" spans="9:27" s="3" customFormat="1" ht="12.75">
      <c r="I225" s="26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AA225" s="183"/>
    </row>
    <row r="226" spans="9:27" s="3" customFormat="1" ht="12.75">
      <c r="I226" s="26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AA226" s="183"/>
    </row>
    <row r="227" spans="9:27" s="3" customFormat="1" ht="12.75">
      <c r="I227" s="26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AA227" s="183"/>
    </row>
    <row r="228" spans="9:27" s="3" customFormat="1" ht="12.75">
      <c r="I228" s="26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AA228" s="183"/>
    </row>
    <row r="229" spans="9:27" s="3" customFormat="1" ht="12.75">
      <c r="I229" s="26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AA229" s="183"/>
    </row>
    <row r="230" spans="9:27" s="3" customFormat="1" ht="12.75">
      <c r="I230" s="26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AA230" s="183"/>
    </row>
    <row r="231" spans="9:27" s="3" customFormat="1" ht="12.75">
      <c r="I231" s="26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AA231" s="183"/>
    </row>
    <row r="232" spans="9:27" s="3" customFormat="1" ht="12.75">
      <c r="I232" s="26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AA232" s="183"/>
    </row>
    <row r="233" spans="9:27" s="3" customFormat="1" ht="12.75">
      <c r="I233" s="26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AA233" s="183"/>
    </row>
    <row r="234" spans="9:27" s="3" customFormat="1" ht="12.75">
      <c r="I234" s="26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AA234" s="183"/>
    </row>
    <row r="235" spans="9:27" s="3" customFormat="1" ht="12.75">
      <c r="I235" s="26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AA235" s="183"/>
    </row>
    <row r="236" spans="9:27" s="3" customFormat="1" ht="12.75">
      <c r="I236" s="26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AA236" s="183"/>
    </row>
    <row r="237" spans="9:27" s="3" customFormat="1" ht="12.75">
      <c r="I237" s="26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AA237" s="183"/>
    </row>
    <row r="238" spans="9:27" s="3" customFormat="1" ht="12.75">
      <c r="I238" s="26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AA238" s="183"/>
    </row>
    <row r="239" spans="9:27" s="3" customFormat="1" ht="12.75">
      <c r="I239" s="26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AA239" s="183"/>
    </row>
    <row r="240" spans="9:27" s="3" customFormat="1" ht="12.75">
      <c r="I240" s="26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AA240" s="183"/>
    </row>
    <row r="241" spans="9:27" s="3" customFormat="1" ht="12.75">
      <c r="I241" s="26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AA241" s="183"/>
    </row>
    <row r="242" spans="9:27" s="3" customFormat="1" ht="12.75">
      <c r="I242" s="26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AA242" s="183"/>
    </row>
    <row r="243" spans="9:27" s="3" customFormat="1" ht="12.75">
      <c r="I243" s="26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AA243" s="183"/>
    </row>
    <row r="244" spans="9:27" s="3" customFormat="1" ht="12.75">
      <c r="I244" s="26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AA244" s="183"/>
    </row>
    <row r="245" spans="9:27" s="3" customFormat="1" ht="12.75">
      <c r="I245" s="26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AA245" s="183"/>
    </row>
    <row r="246" spans="9:27" s="3" customFormat="1" ht="12.75">
      <c r="I246" s="26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AA246" s="183"/>
    </row>
    <row r="247" spans="9:27" s="3" customFormat="1" ht="12.75">
      <c r="I247" s="26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AA247" s="183"/>
    </row>
    <row r="248" spans="9:27" s="3" customFormat="1" ht="12.75">
      <c r="I248" s="26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AA248" s="183"/>
    </row>
    <row r="249" spans="9:27" s="3" customFormat="1" ht="12.75">
      <c r="I249" s="26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AA249" s="183"/>
    </row>
    <row r="250" spans="9:27" s="3" customFormat="1" ht="12.75">
      <c r="I250" s="26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AA250" s="183"/>
    </row>
    <row r="251" spans="9:27" s="3" customFormat="1" ht="12.75">
      <c r="I251" s="26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AA251" s="183"/>
    </row>
    <row r="252" spans="9:27" s="3" customFormat="1" ht="12.75">
      <c r="I252" s="26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AA252" s="183"/>
    </row>
    <row r="253" spans="9:27" s="3" customFormat="1" ht="12.75">
      <c r="I253" s="26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AA253" s="183"/>
    </row>
    <row r="254" spans="9:27" s="3" customFormat="1" ht="12.75">
      <c r="I254" s="26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A254" s="183"/>
    </row>
    <row r="255" spans="9:27" s="3" customFormat="1" ht="12.75">
      <c r="I255" s="26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A255" s="183"/>
    </row>
    <row r="256" spans="9:27" s="3" customFormat="1" ht="12.75">
      <c r="I256" s="26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A256" s="183"/>
    </row>
    <row r="257" spans="9:27" s="3" customFormat="1" ht="12.75">
      <c r="I257" s="26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A257" s="183"/>
    </row>
    <row r="258" spans="9:27" s="3" customFormat="1" ht="12.75">
      <c r="I258" s="26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A258" s="183"/>
    </row>
    <row r="259" spans="9:27" s="3" customFormat="1" ht="12.75">
      <c r="I259" s="26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A259" s="183"/>
    </row>
    <row r="260" spans="9:27" s="3" customFormat="1" ht="12.75">
      <c r="I260" s="26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A260" s="183"/>
    </row>
    <row r="261" spans="9:27" s="3" customFormat="1" ht="12.75">
      <c r="I261" s="26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A261" s="183"/>
    </row>
    <row r="262" spans="9:27" s="3" customFormat="1" ht="12.75">
      <c r="I262" s="26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A262" s="183"/>
    </row>
    <row r="263" spans="9:27" s="3" customFormat="1" ht="12.75">
      <c r="I263" s="26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A263" s="183"/>
    </row>
    <row r="264" spans="9:27" s="3" customFormat="1" ht="12.75">
      <c r="I264" s="26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A264" s="183"/>
    </row>
    <row r="265" spans="9:27" s="3" customFormat="1" ht="12.75">
      <c r="I265" s="26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A265" s="183"/>
    </row>
    <row r="266" spans="9:27" s="3" customFormat="1" ht="12.75">
      <c r="I266" s="26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A266" s="183"/>
    </row>
    <row r="267" spans="9:27" s="3" customFormat="1" ht="12.75">
      <c r="I267" s="26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A267" s="183"/>
    </row>
    <row r="268" spans="9:27" s="3" customFormat="1" ht="12.75">
      <c r="I268" s="26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A268" s="183"/>
    </row>
    <row r="269" spans="9:27" s="3" customFormat="1" ht="12.75">
      <c r="I269" s="26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AA269" s="183"/>
    </row>
    <row r="270" spans="9:27" s="3" customFormat="1" ht="12.75">
      <c r="I270" s="26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A270" s="183"/>
    </row>
    <row r="271" spans="9:27" s="3" customFormat="1" ht="12.75">
      <c r="I271" s="26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A271" s="183"/>
    </row>
    <row r="272" spans="9:27" s="3" customFormat="1" ht="12.75">
      <c r="I272" s="26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A272" s="183"/>
    </row>
    <row r="273" spans="9:27" s="3" customFormat="1" ht="12.75">
      <c r="I273" s="26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A273" s="183"/>
    </row>
    <row r="274" spans="9:27" s="3" customFormat="1" ht="12.75">
      <c r="I274" s="26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A274" s="183"/>
    </row>
    <row r="275" spans="9:27" s="3" customFormat="1" ht="12.75">
      <c r="I275" s="26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A275" s="183"/>
    </row>
    <row r="276" spans="9:27" s="3" customFormat="1" ht="12.75">
      <c r="I276" s="26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A276" s="183"/>
    </row>
    <row r="277" spans="9:27" s="3" customFormat="1" ht="12.75">
      <c r="I277" s="26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A277" s="183"/>
    </row>
    <row r="278" spans="9:27" s="3" customFormat="1" ht="12.75">
      <c r="I278" s="26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A278" s="183"/>
    </row>
    <row r="279" spans="9:27" s="3" customFormat="1" ht="12.75">
      <c r="I279" s="26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A279" s="183"/>
    </row>
    <row r="280" spans="9:27" s="3" customFormat="1" ht="12.75">
      <c r="I280" s="26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A280" s="183"/>
    </row>
    <row r="281" spans="9:27" s="3" customFormat="1" ht="12.75">
      <c r="I281" s="26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A281" s="183"/>
    </row>
    <row r="282" spans="9:27" s="3" customFormat="1" ht="12.75">
      <c r="I282" s="26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A282" s="183"/>
    </row>
    <row r="283" spans="9:27" s="3" customFormat="1" ht="12.75">
      <c r="I283" s="26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AA283" s="183"/>
    </row>
    <row r="284" spans="9:27" s="3" customFormat="1" ht="12.75">
      <c r="I284" s="26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AA284" s="183"/>
    </row>
    <row r="285" spans="9:27" s="3" customFormat="1" ht="12.75">
      <c r="I285" s="26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A285" s="183"/>
    </row>
    <row r="286" spans="9:27" s="3" customFormat="1" ht="12.75">
      <c r="I286" s="26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A286" s="183"/>
    </row>
    <row r="287" spans="9:27" s="3" customFormat="1" ht="12.75">
      <c r="I287" s="26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A287" s="183"/>
    </row>
    <row r="288" spans="9:27" s="3" customFormat="1" ht="12.75">
      <c r="I288" s="26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A288" s="183"/>
    </row>
    <row r="289" spans="9:27" s="3" customFormat="1" ht="12.75">
      <c r="I289" s="26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A289" s="183"/>
    </row>
    <row r="290" spans="9:27" s="3" customFormat="1" ht="12.75">
      <c r="I290" s="26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A290" s="183"/>
    </row>
    <row r="291" spans="9:27" s="3" customFormat="1" ht="12.75">
      <c r="I291" s="26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A291" s="183"/>
    </row>
    <row r="292" spans="9:27" s="3" customFormat="1" ht="12.75">
      <c r="I292" s="26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A292" s="183"/>
    </row>
    <row r="293" spans="9:27" s="3" customFormat="1" ht="12.75">
      <c r="I293" s="26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A293" s="183"/>
    </row>
    <row r="294" spans="9:27" s="3" customFormat="1" ht="12.75">
      <c r="I294" s="26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A294" s="183"/>
    </row>
    <row r="295" spans="9:27" s="3" customFormat="1" ht="12.75">
      <c r="I295" s="26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A295" s="183"/>
    </row>
    <row r="296" spans="9:27" s="3" customFormat="1" ht="12.75">
      <c r="I296" s="26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A296" s="183"/>
    </row>
    <row r="297" spans="9:27" s="3" customFormat="1" ht="12.75">
      <c r="I297" s="26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A297" s="183"/>
    </row>
    <row r="298" spans="9:27" s="3" customFormat="1" ht="12.75">
      <c r="I298" s="26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A298" s="183"/>
    </row>
    <row r="299" spans="9:27" s="3" customFormat="1" ht="12.75">
      <c r="I299" s="26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A299" s="183"/>
    </row>
    <row r="300" spans="9:27" s="3" customFormat="1" ht="12.75">
      <c r="I300" s="26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A300" s="183"/>
    </row>
    <row r="301" spans="9:27" s="3" customFormat="1" ht="12.75">
      <c r="I301" s="26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AA301" s="183"/>
    </row>
    <row r="302" spans="9:27" s="3" customFormat="1" ht="12.75">
      <c r="I302" s="26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A302" s="183"/>
    </row>
    <row r="303" spans="9:27" s="3" customFormat="1" ht="12.75">
      <c r="I303" s="26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A303" s="183"/>
    </row>
    <row r="304" spans="9:27" s="3" customFormat="1" ht="12.75">
      <c r="I304" s="26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A304" s="183"/>
    </row>
    <row r="305" spans="9:27" s="3" customFormat="1" ht="12.75">
      <c r="I305" s="26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A305" s="183"/>
    </row>
    <row r="306" spans="9:27" s="3" customFormat="1" ht="12.75">
      <c r="I306" s="26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AA306" s="183"/>
    </row>
    <row r="307" spans="9:27" s="3" customFormat="1" ht="12.75">
      <c r="I307" s="26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AA307" s="183"/>
    </row>
    <row r="308" spans="9:27" s="3" customFormat="1" ht="12.75">
      <c r="I308" s="26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AA308" s="183"/>
    </row>
    <row r="309" spans="9:27" s="3" customFormat="1" ht="12.75">
      <c r="I309" s="26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AA309" s="183"/>
    </row>
    <row r="310" spans="9:27" s="3" customFormat="1" ht="12.75">
      <c r="I310" s="26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AA310" s="183"/>
    </row>
    <row r="311" spans="9:27" s="3" customFormat="1" ht="12.75">
      <c r="I311" s="26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AA311" s="183"/>
    </row>
    <row r="312" spans="9:27" s="3" customFormat="1" ht="12.75">
      <c r="I312" s="26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AA312" s="183"/>
    </row>
    <row r="313" spans="9:27" s="3" customFormat="1" ht="12.75">
      <c r="I313" s="26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AA313" s="183"/>
    </row>
    <row r="314" spans="9:27" s="3" customFormat="1" ht="12.75">
      <c r="I314" s="26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AA314" s="183"/>
    </row>
    <row r="315" spans="9:27" s="3" customFormat="1" ht="12.75">
      <c r="I315" s="26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AA315" s="183"/>
    </row>
    <row r="316" spans="9:27" s="3" customFormat="1" ht="12.75">
      <c r="I316" s="26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A316" s="183"/>
    </row>
    <row r="317" spans="9:27" s="3" customFormat="1" ht="12.75">
      <c r="I317" s="26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A317" s="183"/>
    </row>
    <row r="318" spans="9:27" s="3" customFormat="1" ht="12.75">
      <c r="I318" s="26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A318" s="183"/>
    </row>
    <row r="319" spans="9:27" s="3" customFormat="1" ht="12.75">
      <c r="I319" s="26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A319" s="183"/>
    </row>
    <row r="320" spans="9:27" s="3" customFormat="1" ht="12.75">
      <c r="I320" s="26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AA320" s="183"/>
    </row>
    <row r="321" spans="9:27" s="3" customFormat="1" ht="12.75">
      <c r="I321" s="26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AA321" s="183"/>
    </row>
    <row r="322" spans="9:27" s="3" customFormat="1" ht="12.75">
      <c r="I322" s="26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AA322" s="183"/>
    </row>
    <row r="323" spans="9:27" s="3" customFormat="1" ht="12.75">
      <c r="I323" s="26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AA323" s="183"/>
    </row>
    <row r="324" spans="9:27" s="3" customFormat="1" ht="12.75">
      <c r="I324" s="26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AA324" s="183"/>
    </row>
    <row r="325" spans="9:27" s="3" customFormat="1" ht="12.75">
      <c r="I325" s="26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AA325" s="183"/>
    </row>
    <row r="326" spans="9:27" s="3" customFormat="1" ht="12.75">
      <c r="I326" s="26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AA326" s="183"/>
    </row>
    <row r="327" spans="9:27" s="3" customFormat="1" ht="12.75">
      <c r="I327" s="26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AA327" s="183"/>
    </row>
    <row r="328" spans="9:27" s="3" customFormat="1" ht="12.75">
      <c r="I328" s="26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AA328" s="183"/>
    </row>
    <row r="329" spans="9:27" s="3" customFormat="1" ht="12.75">
      <c r="I329" s="26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A329" s="183"/>
    </row>
    <row r="330" spans="9:27" s="3" customFormat="1" ht="12.75">
      <c r="I330" s="26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A330" s="183"/>
    </row>
    <row r="331" spans="9:27" s="3" customFormat="1" ht="12.75">
      <c r="I331" s="26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A331" s="183"/>
    </row>
    <row r="332" spans="9:27" s="3" customFormat="1" ht="12.75">
      <c r="I332" s="26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A332" s="183"/>
    </row>
    <row r="333" spans="9:27" s="3" customFormat="1" ht="12.75">
      <c r="I333" s="26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AA333" s="183"/>
    </row>
    <row r="334" spans="9:27" s="3" customFormat="1" ht="12.75">
      <c r="I334" s="26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AA334" s="183"/>
    </row>
    <row r="335" spans="9:27" s="3" customFormat="1" ht="12.75">
      <c r="I335" s="26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AA335" s="183"/>
    </row>
    <row r="336" spans="9:27" s="3" customFormat="1" ht="12.75">
      <c r="I336" s="26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AA336" s="183"/>
    </row>
    <row r="337" spans="9:27" s="3" customFormat="1" ht="12.75">
      <c r="I337" s="26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AA337" s="183"/>
    </row>
    <row r="338" spans="9:27" s="3" customFormat="1" ht="12.75">
      <c r="I338" s="26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AA338" s="183"/>
    </row>
    <row r="339" spans="9:27" s="3" customFormat="1" ht="12.75">
      <c r="I339" s="26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AA339" s="183"/>
    </row>
    <row r="340" spans="9:27" s="3" customFormat="1" ht="12.75">
      <c r="I340" s="26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AA340" s="183"/>
    </row>
    <row r="341" spans="9:27" s="3" customFormat="1" ht="12.75">
      <c r="I341" s="26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AA341" s="183"/>
    </row>
    <row r="342" spans="9:27" s="3" customFormat="1" ht="12.75">
      <c r="I342" s="26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AA342" s="183"/>
    </row>
    <row r="343" spans="9:27" s="3" customFormat="1" ht="12.75">
      <c r="I343" s="26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AA343" s="183"/>
    </row>
    <row r="344" spans="9:27" s="3" customFormat="1" ht="12.75">
      <c r="I344" s="26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AA344" s="183"/>
    </row>
    <row r="345" spans="9:27" s="3" customFormat="1" ht="12.75">
      <c r="I345" s="26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AA345" s="183"/>
    </row>
    <row r="346" spans="9:27" s="3" customFormat="1" ht="12.75">
      <c r="I346" s="26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AA346" s="183"/>
    </row>
    <row r="347" spans="9:27" s="3" customFormat="1" ht="12.75">
      <c r="I347" s="26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AA347" s="183"/>
    </row>
    <row r="348" spans="9:27" s="3" customFormat="1" ht="12.75">
      <c r="I348" s="26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AA348" s="183"/>
    </row>
    <row r="349" spans="9:27" s="3" customFormat="1" ht="12.75">
      <c r="I349" s="26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AA349" s="183"/>
    </row>
    <row r="350" spans="9:27" s="3" customFormat="1" ht="12.75">
      <c r="I350" s="26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AA350" s="183"/>
    </row>
    <row r="351" spans="9:27" s="3" customFormat="1" ht="12.75">
      <c r="I351" s="26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AA351" s="183"/>
    </row>
    <row r="352" spans="9:27" s="3" customFormat="1" ht="12.75">
      <c r="I352" s="26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AA352" s="183"/>
    </row>
    <row r="353" spans="9:27" s="3" customFormat="1" ht="12.75">
      <c r="I353" s="26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AA353" s="183"/>
    </row>
    <row r="354" spans="9:27" s="3" customFormat="1" ht="12.75">
      <c r="I354" s="26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AA354" s="183"/>
    </row>
    <row r="355" spans="9:27" s="3" customFormat="1" ht="12.75">
      <c r="I355" s="26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AA355" s="183"/>
    </row>
    <row r="356" spans="9:27" s="3" customFormat="1" ht="12.75">
      <c r="I356" s="26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AA356" s="183"/>
    </row>
    <row r="357" spans="9:27" s="3" customFormat="1" ht="12.75">
      <c r="I357" s="26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AA357" s="183"/>
    </row>
    <row r="358" spans="9:27" s="3" customFormat="1" ht="12.75">
      <c r="I358" s="26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AA358" s="183"/>
    </row>
    <row r="359" spans="9:27" s="3" customFormat="1" ht="12.75">
      <c r="I359" s="26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AA359" s="183"/>
    </row>
    <row r="360" spans="9:27" s="3" customFormat="1" ht="12.75">
      <c r="I360" s="26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AA360" s="183"/>
    </row>
    <row r="361" spans="9:27" s="3" customFormat="1" ht="12.75">
      <c r="I361" s="26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AA361" s="183"/>
    </row>
    <row r="362" spans="9:27" s="3" customFormat="1" ht="12.75">
      <c r="I362" s="26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AA362" s="183"/>
    </row>
    <row r="363" spans="9:27" s="3" customFormat="1" ht="12.75">
      <c r="I363" s="26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AA363" s="183"/>
    </row>
    <row r="364" spans="9:27" s="3" customFormat="1" ht="12.75">
      <c r="I364" s="26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AA364" s="183"/>
    </row>
    <row r="365" spans="9:27" s="3" customFormat="1" ht="12.75">
      <c r="I365" s="26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AA365" s="183"/>
    </row>
    <row r="366" spans="9:27" s="3" customFormat="1" ht="12.75">
      <c r="I366" s="26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AA366" s="183"/>
    </row>
    <row r="367" spans="9:27" s="3" customFormat="1" ht="12.75">
      <c r="I367" s="26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AA367" s="183"/>
    </row>
    <row r="368" spans="9:27" s="3" customFormat="1" ht="12.75">
      <c r="I368" s="26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AA368" s="183"/>
    </row>
    <row r="369" spans="9:27" s="3" customFormat="1" ht="12.75">
      <c r="I369" s="26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AA369" s="183"/>
    </row>
    <row r="370" spans="9:27" s="3" customFormat="1" ht="12.75">
      <c r="I370" s="26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AA370" s="183"/>
    </row>
    <row r="371" spans="9:27" s="3" customFormat="1" ht="12.75">
      <c r="I371" s="26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AA371" s="183"/>
    </row>
    <row r="372" spans="9:27" s="3" customFormat="1" ht="12.75">
      <c r="I372" s="26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AA372" s="183"/>
    </row>
    <row r="373" spans="9:27" s="3" customFormat="1" ht="12.75">
      <c r="I373" s="26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AA373" s="183"/>
    </row>
    <row r="374" spans="9:27" s="3" customFormat="1" ht="12.75">
      <c r="I374" s="26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AA374" s="183"/>
    </row>
    <row r="375" spans="9:27" s="3" customFormat="1" ht="12.75">
      <c r="I375" s="26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AA375" s="183"/>
    </row>
    <row r="376" spans="9:27" s="3" customFormat="1" ht="12.75">
      <c r="I376" s="26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AA376" s="183"/>
    </row>
    <row r="377" spans="9:27" s="3" customFormat="1" ht="12.75">
      <c r="I377" s="26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AA377" s="183"/>
    </row>
    <row r="378" spans="9:27" s="3" customFormat="1" ht="12.75">
      <c r="I378" s="26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AA378" s="183"/>
    </row>
    <row r="379" spans="9:27" s="3" customFormat="1" ht="12.75">
      <c r="I379" s="26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AA379" s="183"/>
    </row>
    <row r="380" spans="9:27" s="3" customFormat="1" ht="12.75">
      <c r="I380" s="26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AA380" s="183"/>
    </row>
    <row r="381" spans="9:27" s="3" customFormat="1" ht="12.75">
      <c r="I381" s="26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AA381" s="183"/>
    </row>
    <row r="382" spans="9:27" s="3" customFormat="1" ht="12.75">
      <c r="I382" s="26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AA382" s="183"/>
    </row>
    <row r="383" spans="9:27" s="3" customFormat="1" ht="12.75">
      <c r="I383" s="26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AA383" s="183"/>
    </row>
    <row r="384" spans="9:27" s="3" customFormat="1" ht="12.75">
      <c r="I384" s="26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AA384" s="183"/>
    </row>
    <row r="385" spans="9:27" s="3" customFormat="1" ht="12.75">
      <c r="I385" s="26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AA385" s="183"/>
    </row>
    <row r="386" spans="9:27" s="3" customFormat="1" ht="12.75">
      <c r="I386" s="26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AA386" s="183"/>
    </row>
    <row r="387" spans="9:27" s="3" customFormat="1" ht="12.75">
      <c r="I387" s="26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AA387" s="183"/>
    </row>
    <row r="388" spans="9:27" s="3" customFormat="1" ht="12.75">
      <c r="I388" s="26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AA388" s="183"/>
    </row>
    <row r="389" spans="9:27" s="3" customFormat="1" ht="12.75">
      <c r="I389" s="26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AA389" s="183"/>
    </row>
    <row r="390" spans="9:27" s="3" customFormat="1" ht="12.75">
      <c r="I390" s="26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AA390" s="183"/>
    </row>
    <row r="391" spans="9:27" s="3" customFormat="1" ht="12.75">
      <c r="I391" s="26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AA391" s="183"/>
    </row>
    <row r="392" spans="9:27" s="3" customFormat="1" ht="12.75">
      <c r="I392" s="26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AA392" s="183"/>
    </row>
    <row r="393" spans="9:27" s="3" customFormat="1" ht="12.75">
      <c r="I393" s="26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AA393" s="183"/>
    </row>
    <row r="394" spans="9:27" s="3" customFormat="1" ht="12.75">
      <c r="I394" s="26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AA394" s="183"/>
    </row>
    <row r="395" spans="9:27" s="3" customFormat="1" ht="12.75">
      <c r="I395" s="26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AA395" s="183"/>
    </row>
    <row r="396" spans="9:27" s="3" customFormat="1" ht="12.75">
      <c r="I396" s="26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AA396" s="183"/>
    </row>
    <row r="397" spans="9:27" s="3" customFormat="1" ht="12.75">
      <c r="I397" s="26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AA397" s="183"/>
    </row>
    <row r="398" spans="9:27" s="3" customFormat="1" ht="12.75">
      <c r="I398" s="26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AA398" s="183"/>
    </row>
    <row r="399" spans="9:27" s="3" customFormat="1" ht="12.75">
      <c r="I399" s="26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AA399" s="183"/>
    </row>
    <row r="400" spans="9:27" s="3" customFormat="1" ht="12.75">
      <c r="I400" s="26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AA400" s="183"/>
    </row>
    <row r="401" spans="9:27" s="3" customFormat="1" ht="12.75">
      <c r="I401" s="26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AA401" s="183"/>
    </row>
    <row r="402" spans="9:27" s="3" customFormat="1" ht="12.75">
      <c r="I402" s="26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AA402" s="183"/>
    </row>
    <row r="403" spans="9:27" s="3" customFormat="1" ht="12.75">
      <c r="I403" s="26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AA403" s="183"/>
    </row>
    <row r="404" spans="9:27" s="3" customFormat="1" ht="12.75">
      <c r="I404" s="26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AA404" s="183"/>
    </row>
    <row r="405" spans="9:27" s="3" customFormat="1" ht="12.75">
      <c r="I405" s="26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AA405" s="183"/>
    </row>
    <row r="406" spans="9:27" s="3" customFormat="1" ht="12.75">
      <c r="I406" s="26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AA406" s="183"/>
    </row>
    <row r="407" spans="9:27" s="3" customFormat="1" ht="12.75">
      <c r="I407" s="26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AA407" s="183"/>
    </row>
    <row r="408" spans="9:27" s="3" customFormat="1" ht="12.75">
      <c r="I408" s="26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AA408" s="183"/>
    </row>
    <row r="409" spans="9:27" s="3" customFormat="1" ht="12.75">
      <c r="I409" s="26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AA409" s="183"/>
    </row>
    <row r="410" spans="9:27" s="3" customFormat="1" ht="12.75">
      <c r="I410" s="26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AA410" s="183"/>
    </row>
    <row r="411" spans="9:27" s="3" customFormat="1" ht="12.75">
      <c r="I411" s="26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AA411" s="183"/>
    </row>
    <row r="412" spans="9:27" s="3" customFormat="1" ht="12.75">
      <c r="I412" s="26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AA412" s="183"/>
    </row>
    <row r="413" spans="9:27" s="3" customFormat="1" ht="12.75">
      <c r="I413" s="26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AA413" s="183"/>
    </row>
    <row r="414" spans="9:27" s="3" customFormat="1" ht="12.75">
      <c r="I414" s="26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AA414" s="183"/>
    </row>
    <row r="415" spans="9:27" s="3" customFormat="1" ht="12.75">
      <c r="I415" s="26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AA415" s="183"/>
    </row>
    <row r="416" spans="9:27" s="3" customFormat="1" ht="12.75">
      <c r="I416" s="26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AA416" s="183"/>
    </row>
    <row r="417" spans="9:27" s="3" customFormat="1" ht="12.75">
      <c r="I417" s="26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AA417" s="183"/>
    </row>
    <row r="418" spans="9:27" s="3" customFormat="1" ht="12.75">
      <c r="I418" s="26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AA418" s="183"/>
    </row>
    <row r="419" spans="9:27" s="3" customFormat="1" ht="12.75">
      <c r="I419" s="26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AA419" s="183"/>
    </row>
    <row r="420" spans="9:27" s="3" customFormat="1" ht="12.75">
      <c r="I420" s="26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AA420" s="183"/>
    </row>
    <row r="421" spans="9:27" s="3" customFormat="1" ht="12.75">
      <c r="I421" s="26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AA421" s="183"/>
    </row>
    <row r="422" spans="9:27" s="3" customFormat="1" ht="12.75">
      <c r="I422" s="26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AA422" s="183"/>
    </row>
    <row r="423" spans="9:27" s="3" customFormat="1" ht="12.75">
      <c r="I423" s="26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AA423" s="183"/>
    </row>
    <row r="424" spans="9:27" s="3" customFormat="1" ht="12.75">
      <c r="I424" s="26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AA424" s="183"/>
    </row>
    <row r="425" spans="9:27" s="3" customFormat="1" ht="12.75">
      <c r="I425" s="26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AA425" s="183"/>
    </row>
    <row r="426" spans="9:27" s="3" customFormat="1" ht="12.75">
      <c r="I426" s="26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AA426" s="183"/>
    </row>
    <row r="427" spans="9:27" s="3" customFormat="1" ht="12.75">
      <c r="I427" s="26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AA427" s="183"/>
    </row>
    <row r="428" spans="9:27" s="3" customFormat="1" ht="12.75">
      <c r="I428" s="26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AA428" s="183"/>
    </row>
    <row r="429" spans="9:27" s="3" customFormat="1" ht="12.75">
      <c r="I429" s="26"/>
      <c r="J429" s="182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AA429" s="183"/>
    </row>
    <row r="430" spans="9:27" s="3" customFormat="1" ht="12.75">
      <c r="I430" s="26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AA430" s="183"/>
    </row>
    <row r="431" spans="9:27" s="3" customFormat="1" ht="12.75">
      <c r="I431" s="26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AA431" s="183"/>
    </row>
    <row r="432" spans="9:27" s="3" customFormat="1" ht="12.75">
      <c r="I432" s="26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AA432" s="183"/>
    </row>
    <row r="433" spans="9:27" s="3" customFormat="1" ht="12.75">
      <c r="I433" s="26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AA433" s="183"/>
    </row>
    <row r="434" spans="9:27" s="3" customFormat="1" ht="12.75">
      <c r="I434" s="26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A434" s="183"/>
    </row>
    <row r="435" spans="9:27" s="3" customFormat="1" ht="12.75">
      <c r="I435" s="26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A435" s="183"/>
    </row>
    <row r="436" spans="9:27" s="3" customFormat="1" ht="12.75">
      <c r="I436" s="26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A436" s="183"/>
    </row>
    <row r="437" spans="9:27" s="3" customFormat="1" ht="12.75">
      <c r="I437" s="26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A437" s="183"/>
    </row>
    <row r="438" spans="9:27" s="3" customFormat="1" ht="12.75">
      <c r="I438" s="26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A438" s="183"/>
    </row>
    <row r="439" spans="9:27" s="3" customFormat="1" ht="12.75">
      <c r="I439" s="26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A439" s="183"/>
    </row>
    <row r="440" spans="9:27" s="3" customFormat="1" ht="12.75">
      <c r="I440" s="26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A440" s="183"/>
    </row>
    <row r="441" spans="9:27" s="3" customFormat="1" ht="12.75">
      <c r="I441" s="26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A441" s="183"/>
    </row>
    <row r="442" spans="9:27" s="3" customFormat="1" ht="12.75">
      <c r="I442" s="26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A442" s="183"/>
    </row>
    <row r="443" spans="9:27" s="3" customFormat="1" ht="12.75">
      <c r="I443" s="26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A443" s="183"/>
    </row>
    <row r="444" spans="9:27" s="3" customFormat="1" ht="12.75">
      <c r="I444" s="26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A444" s="183"/>
    </row>
    <row r="445" spans="9:27" s="3" customFormat="1" ht="12.75">
      <c r="I445" s="26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A445" s="183"/>
    </row>
    <row r="446" spans="9:27" s="3" customFormat="1" ht="12.75">
      <c r="I446" s="26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A446" s="183"/>
    </row>
    <row r="447" spans="9:27" s="3" customFormat="1" ht="12.75">
      <c r="I447" s="26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A447" s="183"/>
    </row>
    <row r="448" spans="9:27" s="3" customFormat="1" ht="12.75">
      <c r="I448" s="26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A448" s="183"/>
    </row>
    <row r="449" spans="9:27" s="3" customFormat="1" ht="12.75">
      <c r="I449" s="26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A449" s="183"/>
    </row>
    <row r="450" spans="9:27" s="3" customFormat="1" ht="12.75">
      <c r="I450" s="26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A450" s="183"/>
    </row>
    <row r="451" spans="9:27" s="3" customFormat="1" ht="12.75">
      <c r="I451" s="26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A451" s="183"/>
    </row>
    <row r="452" spans="9:27" s="3" customFormat="1" ht="12.75">
      <c r="I452" s="26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AA452" s="183"/>
    </row>
    <row r="453" spans="9:27" s="3" customFormat="1" ht="12.75">
      <c r="I453" s="26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AA453" s="183"/>
    </row>
    <row r="454" spans="9:27" s="3" customFormat="1" ht="12.75">
      <c r="I454" s="26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AA454" s="183"/>
    </row>
    <row r="455" spans="9:27" s="3" customFormat="1" ht="12.75">
      <c r="I455" s="26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AA455" s="183"/>
    </row>
    <row r="456" spans="9:27" s="3" customFormat="1" ht="12.75">
      <c r="I456" s="26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AA456" s="183"/>
    </row>
    <row r="457" spans="9:27" s="3" customFormat="1" ht="12.75">
      <c r="I457" s="26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AA457" s="183"/>
    </row>
    <row r="458" spans="9:27" s="3" customFormat="1" ht="12.75">
      <c r="I458" s="26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AA458" s="183"/>
    </row>
    <row r="459" spans="9:27" s="3" customFormat="1" ht="12.75">
      <c r="I459" s="26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AA459" s="183"/>
    </row>
    <row r="460" spans="9:27" s="3" customFormat="1" ht="12.75">
      <c r="I460" s="26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AA460" s="183"/>
    </row>
    <row r="461" spans="9:27" s="3" customFormat="1" ht="12.75">
      <c r="I461" s="26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AA461" s="183"/>
    </row>
    <row r="462" spans="9:27" s="3" customFormat="1" ht="12.75">
      <c r="I462" s="26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AA462" s="183"/>
    </row>
    <row r="463" spans="9:27" s="3" customFormat="1" ht="12.75">
      <c r="I463" s="26"/>
      <c r="J463" s="182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AA463" s="183"/>
    </row>
    <row r="464" spans="9:27" s="3" customFormat="1" ht="12.75">
      <c r="I464" s="26"/>
      <c r="J464" s="182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AA464" s="183"/>
    </row>
    <row r="465" spans="9:27" s="3" customFormat="1" ht="12.75">
      <c r="I465" s="26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AA465" s="183"/>
    </row>
    <row r="466" spans="9:27" s="3" customFormat="1" ht="12.75">
      <c r="I466" s="26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AA466" s="183"/>
    </row>
    <row r="467" spans="9:27" s="3" customFormat="1" ht="12.75">
      <c r="I467" s="26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AA467" s="183"/>
    </row>
    <row r="468" spans="9:27" s="3" customFormat="1" ht="12.75">
      <c r="I468" s="26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AA468" s="183"/>
    </row>
    <row r="469" spans="9:27" s="3" customFormat="1" ht="12.75">
      <c r="I469" s="26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AA469" s="183"/>
    </row>
    <row r="470" spans="9:27" s="3" customFormat="1" ht="12.75">
      <c r="I470" s="26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AA470" s="183"/>
    </row>
    <row r="471" spans="9:27" s="3" customFormat="1" ht="12.75">
      <c r="I471" s="26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AA471" s="183"/>
    </row>
    <row r="472" spans="9:27" s="3" customFormat="1" ht="12.75">
      <c r="I472" s="26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AA472" s="183"/>
    </row>
    <row r="473" spans="9:27" s="3" customFormat="1" ht="12.75">
      <c r="I473" s="26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AA473" s="183"/>
    </row>
    <row r="474" spans="9:27" s="3" customFormat="1" ht="12.75">
      <c r="I474" s="26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AA474" s="183"/>
    </row>
    <row r="475" spans="9:27" s="3" customFormat="1" ht="12.75">
      <c r="I475" s="26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AA475" s="183"/>
    </row>
    <row r="476" spans="9:27" s="3" customFormat="1" ht="12.75">
      <c r="I476" s="26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AA476" s="183"/>
    </row>
    <row r="477" spans="9:27" s="3" customFormat="1" ht="12.75">
      <c r="I477" s="26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AA477" s="183"/>
    </row>
    <row r="478" spans="9:27" s="3" customFormat="1" ht="12.75">
      <c r="I478" s="26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AA478" s="183"/>
    </row>
    <row r="479" spans="9:27" s="3" customFormat="1" ht="12.75">
      <c r="I479" s="26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AA479" s="183"/>
    </row>
    <row r="480" spans="9:27" s="3" customFormat="1" ht="12.75">
      <c r="I480" s="26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AA480" s="183"/>
    </row>
    <row r="481" spans="9:27" s="3" customFormat="1" ht="12.75">
      <c r="I481" s="26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AA481" s="183"/>
    </row>
    <row r="482" spans="9:27" s="3" customFormat="1" ht="12.75">
      <c r="I482" s="26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AA482" s="183"/>
    </row>
    <row r="483" spans="9:27" s="3" customFormat="1" ht="12.75">
      <c r="I483" s="26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AA483" s="183"/>
    </row>
    <row r="484" spans="9:27" s="3" customFormat="1" ht="12.75">
      <c r="I484" s="26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AA484" s="183"/>
    </row>
    <row r="485" spans="9:27" s="3" customFormat="1" ht="12.75">
      <c r="I485" s="26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AA485" s="183"/>
    </row>
    <row r="486" spans="9:27" s="3" customFormat="1" ht="12.75">
      <c r="I486" s="26"/>
      <c r="J486" s="182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AA486" s="183"/>
    </row>
    <row r="487" spans="9:27" s="3" customFormat="1" ht="12.75">
      <c r="I487" s="26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AA487" s="183"/>
    </row>
    <row r="488" spans="9:27" s="3" customFormat="1" ht="12.75">
      <c r="I488" s="26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AA488" s="183"/>
    </row>
    <row r="489" spans="9:27" s="3" customFormat="1" ht="12.75">
      <c r="I489" s="26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AA489" s="183"/>
    </row>
    <row r="490" spans="9:27" s="3" customFormat="1" ht="12.75">
      <c r="I490" s="26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AA490" s="183"/>
    </row>
    <row r="491" spans="9:27" s="3" customFormat="1" ht="12.75">
      <c r="I491" s="26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AA491" s="183"/>
    </row>
    <row r="492" spans="9:27" s="3" customFormat="1" ht="12.75">
      <c r="I492" s="26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AA492" s="183"/>
    </row>
    <row r="493" spans="9:27" s="3" customFormat="1" ht="12.75">
      <c r="I493" s="26"/>
      <c r="J493" s="182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AA493" s="183"/>
    </row>
    <row r="494" spans="9:27" s="3" customFormat="1" ht="12.75">
      <c r="I494" s="26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AA494" s="183"/>
    </row>
    <row r="495" spans="9:27" s="3" customFormat="1" ht="12.75">
      <c r="I495" s="26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AA495" s="183"/>
    </row>
    <row r="496" spans="9:27" s="3" customFormat="1" ht="12.75">
      <c r="I496" s="26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AA496" s="183"/>
    </row>
    <row r="497" spans="9:27" s="3" customFormat="1" ht="12.75">
      <c r="I497" s="26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AA497" s="183"/>
    </row>
    <row r="498" spans="9:27" s="3" customFormat="1" ht="12.75">
      <c r="I498" s="26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AA498" s="183"/>
    </row>
    <row r="499" spans="9:27" s="3" customFormat="1" ht="12.75">
      <c r="I499" s="26"/>
      <c r="J499" s="182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AA499" s="183"/>
    </row>
    <row r="500" spans="9:27" s="3" customFormat="1" ht="12.75">
      <c r="I500" s="26"/>
      <c r="J500" s="182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AA500" s="183"/>
    </row>
    <row r="501" spans="9:27" s="3" customFormat="1" ht="12.75">
      <c r="I501" s="26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AA501" s="183"/>
    </row>
    <row r="502" spans="9:27" s="3" customFormat="1" ht="12.75">
      <c r="I502" s="26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AA502" s="183"/>
    </row>
    <row r="503" spans="9:27" s="3" customFormat="1" ht="12.75">
      <c r="I503" s="26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AA503" s="183"/>
    </row>
    <row r="504" spans="9:27" s="3" customFormat="1" ht="12.75">
      <c r="I504" s="26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AA504" s="183"/>
    </row>
    <row r="505" spans="9:27" s="3" customFormat="1" ht="12.75">
      <c r="I505" s="26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AA505" s="183"/>
    </row>
    <row r="506" spans="9:27" s="3" customFormat="1" ht="12.75">
      <c r="I506" s="26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AA506" s="183"/>
    </row>
    <row r="507" spans="9:27" s="3" customFormat="1" ht="12.75">
      <c r="I507" s="26"/>
      <c r="J507" s="182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AA507" s="183"/>
    </row>
    <row r="508" spans="9:27" s="3" customFormat="1" ht="12.75">
      <c r="I508" s="26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AA508" s="183"/>
    </row>
    <row r="509" spans="9:27" s="3" customFormat="1" ht="12.75">
      <c r="I509" s="26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AA509" s="183"/>
    </row>
    <row r="510" spans="9:27" s="3" customFormat="1" ht="12.75">
      <c r="I510" s="26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AA510" s="183"/>
    </row>
    <row r="511" spans="9:27" s="3" customFormat="1" ht="12.75">
      <c r="I511" s="26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AA511" s="183"/>
    </row>
    <row r="512" spans="9:27" s="3" customFormat="1" ht="12.75">
      <c r="I512" s="26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AA512" s="183"/>
    </row>
    <row r="513" spans="9:27" s="3" customFormat="1" ht="12.75">
      <c r="I513" s="26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AA513" s="183"/>
    </row>
    <row r="514" spans="9:27" s="3" customFormat="1" ht="12.75">
      <c r="I514" s="26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AA514" s="183"/>
    </row>
    <row r="515" spans="9:27" s="3" customFormat="1" ht="12.75">
      <c r="I515" s="26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AA515" s="183"/>
    </row>
    <row r="516" spans="9:27" s="3" customFormat="1" ht="12.75">
      <c r="I516" s="26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AA516" s="183"/>
    </row>
    <row r="517" spans="9:27" s="3" customFormat="1" ht="12.75">
      <c r="I517" s="26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AA517" s="183"/>
    </row>
    <row r="518" spans="9:27" s="3" customFormat="1" ht="12.75">
      <c r="I518" s="26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AA518" s="183"/>
    </row>
    <row r="519" spans="9:27" s="3" customFormat="1" ht="12.75">
      <c r="I519" s="26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AA519" s="183"/>
    </row>
    <row r="520" spans="9:27" s="3" customFormat="1" ht="12.75">
      <c r="I520" s="26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AA520" s="183"/>
    </row>
    <row r="521" spans="9:27" s="3" customFormat="1" ht="12.75">
      <c r="I521" s="26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AA521" s="183"/>
    </row>
    <row r="522" spans="9:27" s="3" customFormat="1" ht="12.75">
      <c r="I522" s="26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AA522" s="183"/>
    </row>
    <row r="523" spans="9:27" s="3" customFormat="1" ht="12.75">
      <c r="I523" s="26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AA523" s="183"/>
    </row>
    <row r="524" spans="9:27" s="3" customFormat="1" ht="12.75">
      <c r="I524" s="26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AA524" s="183"/>
    </row>
    <row r="525" spans="9:27" s="3" customFormat="1" ht="12.75">
      <c r="I525" s="26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AA525" s="183"/>
    </row>
    <row r="526" spans="9:27" s="3" customFormat="1" ht="12.75">
      <c r="I526" s="26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AA526" s="183"/>
    </row>
    <row r="527" spans="9:27" s="3" customFormat="1" ht="12.75">
      <c r="I527" s="26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AA527" s="183"/>
    </row>
    <row r="528" spans="9:27" s="3" customFormat="1" ht="12.75">
      <c r="I528" s="26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A528" s="183"/>
    </row>
    <row r="529" spans="9:27" s="3" customFormat="1" ht="12.75">
      <c r="I529" s="26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A529" s="183"/>
    </row>
    <row r="530" spans="9:27" s="3" customFormat="1" ht="12.75">
      <c r="I530" s="26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A530" s="183"/>
    </row>
    <row r="531" spans="9:27" s="3" customFormat="1" ht="12.75">
      <c r="I531" s="26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A531" s="183"/>
    </row>
    <row r="532" spans="9:27" s="3" customFormat="1" ht="12.75">
      <c r="I532" s="26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A532" s="183"/>
    </row>
    <row r="533" spans="9:27" s="3" customFormat="1" ht="12.75">
      <c r="I533" s="26"/>
      <c r="J533" s="182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A533" s="183"/>
    </row>
    <row r="534" spans="9:27" s="3" customFormat="1" ht="12.75">
      <c r="I534" s="26"/>
      <c r="J534" s="182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A534" s="183"/>
    </row>
    <row r="535" spans="9:27" s="3" customFormat="1" ht="12.75">
      <c r="I535" s="26"/>
      <c r="J535" s="182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A535" s="183"/>
    </row>
    <row r="536" spans="9:27" s="3" customFormat="1" ht="12.75">
      <c r="I536" s="26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A536" s="183"/>
    </row>
    <row r="537" spans="9:27" s="3" customFormat="1" ht="12.75">
      <c r="I537" s="26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A537" s="183"/>
    </row>
    <row r="538" spans="9:27" s="3" customFormat="1" ht="12.75">
      <c r="I538" s="26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A538" s="183"/>
    </row>
    <row r="539" spans="9:27" s="3" customFormat="1" ht="12.75">
      <c r="I539" s="26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A539" s="183"/>
    </row>
    <row r="540" spans="9:27" s="3" customFormat="1" ht="12.75">
      <c r="I540" s="26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A540" s="183"/>
    </row>
    <row r="541" spans="9:27" s="3" customFormat="1" ht="12.75">
      <c r="I541" s="26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A541" s="183"/>
    </row>
    <row r="542" spans="9:27" s="3" customFormat="1" ht="12.75">
      <c r="I542" s="26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AA542" s="183"/>
    </row>
    <row r="543" spans="9:27" s="3" customFormat="1" ht="12.75">
      <c r="I543" s="26"/>
      <c r="J543" s="182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AA543" s="183"/>
    </row>
    <row r="544" spans="9:27" s="3" customFormat="1" ht="12.75">
      <c r="I544" s="26"/>
      <c r="J544" s="182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AA544" s="183"/>
    </row>
    <row r="545" spans="9:27" s="3" customFormat="1" ht="12.75">
      <c r="I545" s="26"/>
      <c r="J545" s="182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AA545" s="183"/>
    </row>
    <row r="546" spans="9:27" s="3" customFormat="1" ht="12.75">
      <c r="I546" s="26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AA546" s="183"/>
    </row>
    <row r="547" spans="9:27" s="3" customFormat="1" ht="12.75">
      <c r="I547" s="26"/>
      <c r="J547" s="182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AA547" s="183"/>
    </row>
    <row r="548" spans="9:27" s="3" customFormat="1" ht="12.75">
      <c r="I548" s="26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AA548" s="183"/>
    </row>
    <row r="549" spans="9:27" s="3" customFormat="1" ht="12.75">
      <c r="I549" s="26"/>
      <c r="J549" s="182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AA549" s="183"/>
    </row>
    <row r="550" spans="9:27" s="3" customFormat="1" ht="12.75">
      <c r="I550" s="26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AA550" s="183"/>
    </row>
    <row r="551" spans="9:27" s="3" customFormat="1" ht="12.75">
      <c r="I551" s="26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AA551" s="183"/>
    </row>
    <row r="552" spans="9:27" s="3" customFormat="1" ht="12.75">
      <c r="I552" s="26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AA552" s="183"/>
    </row>
    <row r="553" spans="9:27" s="3" customFormat="1" ht="12.75">
      <c r="I553" s="26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AA553" s="183"/>
    </row>
    <row r="554" spans="9:27" s="3" customFormat="1" ht="12.75">
      <c r="I554" s="26"/>
      <c r="J554" s="182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AA554" s="183"/>
    </row>
    <row r="555" spans="9:27" s="3" customFormat="1" ht="12.75">
      <c r="I555" s="26"/>
      <c r="J555" s="182"/>
      <c r="K555" s="182"/>
      <c r="L555" s="182"/>
      <c r="M555" s="182"/>
      <c r="N555" s="182"/>
      <c r="O555" s="182"/>
      <c r="P555" s="182"/>
      <c r="Q555" s="182"/>
      <c r="R555" s="182"/>
      <c r="S555" s="182"/>
      <c r="T555" s="182"/>
      <c r="U555" s="182"/>
      <c r="V555" s="182"/>
      <c r="W555" s="182"/>
      <c r="X555" s="182"/>
      <c r="Y555" s="182"/>
      <c r="AA555" s="183"/>
    </row>
    <row r="556" spans="9:27" s="3" customFormat="1" ht="12.75">
      <c r="I556" s="26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AA556" s="183"/>
    </row>
    <row r="557" spans="9:27" s="3" customFormat="1" ht="12.75">
      <c r="I557" s="26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AA557" s="183"/>
    </row>
    <row r="558" spans="9:27" s="3" customFormat="1" ht="12.75">
      <c r="I558" s="26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AA558" s="183"/>
    </row>
    <row r="559" spans="9:27" s="3" customFormat="1" ht="12.75">
      <c r="I559" s="26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182"/>
      <c r="U559" s="182"/>
      <c r="V559" s="182"/>
      <c r="W559" s="182"/>
      <c r="X559" s="182"/>
      <c r="Y559" s="182"/>
      <c r="AA559" s="183"/>
    </row>
    <row r="560" spans="9:27" s="3" customFormat="1" ht="12.75">
      <c r="I560" s="26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AA560" s="183"/>
    </row>
    <row r="561" spans="9:27" s="3" customFormat="1" ht="12.75">
      <c r="I561" s="26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AA561" s="183"/>
    </row>
    <row r="562" spans="9:27" s="3" customFormat="1" ht="12.75">
      <c r="I562" s="26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AA562" s="183"/>
    </row>
    <row r="563" spans="9:27" s="3" customFormat="1" ht="12.75">
      <c r="I563" s="26"/>
      <c r="J563" s="182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AA563" s="183"/>
    </row>
    <row r="564" spans="9:27" s="3" customFormat="1" ht="12.75">
      <c r="I564" s="26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AA564" s="183"/>
    </row>
    <row r="565" spans="9:27" s="3" customFormat="1" ht="12.75">
      <c r="I565" s="26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AA565" s="183"/>
    </row>
    <row r="566" spans="9:27" s="3" customFormat="1" ht="12.75">
      <c r="I566" s="26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AA566" s="183"/>
    </row>
    <row r="567" spans="9:27" s="3" customFormat="1" ht="12.75">
      <c r="I567" s="26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AA567" s="183"/>
    </row>
    <row r="568" spans="9:27" s="3" customFormat="1" ht="12.75">
      <c r="I568" s="26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AA568" s="183"/>
    </row>
    <row r="569" spans="9:27" s="3" customFormat="1" ht="12.75">
      <c r="I569" s="26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AA569" s="183"/>
    </row>
    <row r="570" spans="9:27" s="3" customFormat="1" ht="12.75">
      <c r="I570" s="26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AA570" s="183"/>
    </row>
    <row r="571" spans="9:27" s="3" customFormat="1" ht="12.75">
      <c r="I571" s="26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AA571" s="183"/>
    </row>
    <row r="572" spans="9:27" s="3" customFormat="1" ht="12.75">
      <c r="I572" s="26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AA572" s="183"/>
    </row>
    <row r="573" spans="9:27" s="3" customFormat="1" ht="12.75">
      <c r="I573" s="26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AA573" s="183"/>
    </row>
    <row r="574" spans="9:27" s="3" customFormat="1" ht="12.75">
      <c r="I574" s="26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AA574" s="183"/>
    </row>
    <row r="575" spans="9:27" s="3" customFormat="1" ht="12.75">
      <c r="I575" s="26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AA575" s="183"/>
    </row>
    <row r="576" spans="9:27" s="3" customFormat="1" ht="12.75">
      <c r="I576" s="26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AA576" s="183"/>
    </row>
    <row r="577" spans="9:27" s="3" customFormat="1" ht="12.75">
      <c r="I577" s="26"/>
      <c r="J577" s="182"/>
      <c r="K577" s="182"/>
      <c r="L577" s="182"/>
      <c r="M577" s="182"/>
      <c r="N577" s="182"/>
      <c r="O577" s="182"/>
      <c r="P577" s="182"/>
      <c r="Q577" s="182"/>
      <c r="R577" s="182"/>
      <c r="S577" s="182"/>
      <c r="T577" s="182"/>
      <c r="U577" s="182"/>
      <c r="V577" s="182"/>
      <c r="W577" s="182"/>
      <c r="X577" s="182"/>
      <c r="Y577" s="182"/>
      <c r="AA577" s="183"/>
    </row>
    <row r="578" spans="9:27" s="3" customFormat="1" ht="12.75">
      <c r="I578" s="26"/>
      <c r="J578" s="182"/>
      <c r="K578" s="182"/>
      <c r="L578" s="182"/>
      <c r="M578" s="182"/>
      <c r="N578" s="182"/>
      <c r="O578" s="182"/>
      <c r="P578" s="182"/>
      <c r="Q578" s="182"/>
      <c r="R578" s="182"/>
      <c r="S578" s="182"/>
      <c r="T578" s="182"/>
      <c r="U578" s="182"/>
      <c r="V578" s="182"/>
      <c r="W578" s="182"/>
      <c r="X578" s="182"/>
      <c r="Y578" s="182"/>
      <c r="AA578" s="183"/>
    </row>
    <row r="579" spans="9:27" s="3" customFormat="1" ht="12.75">
      <c r="I579" s="26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AA579" s="183"/>
    </row>
    <row r="580" spans="9:27" s="3" customFormat="1" ht="12.75">
      <c r="I580" s="26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AA580" s="183"/>
    </row>
    <row r="581" spans="9:27" s="3" customFormat="1" ht="12.75">
      <c r="I581" s="26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AA581" s="183"/>
    </row>
    <row r="582" spans="9:27" s="3" customFormat="1" ht="12.75">
      <c r="I582" s="26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AA582" s="183"/>
    </row>
    <row r="583" spans="9:27" s="3" customFormat="1" ht="12.75">
      <c r="I583" s="26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AA583" s="183"/>
    </row>
    <row r="584" spans="9:27" s="3" customFormat="1" ht="12.75">
      <c r="I584" s="26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AA584" s="183"/>
    </row>
    <row r="585" spans="9:27" s="3" customFormat="1" ht="12.75">
      <c r="I585" s="26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AA585" s="183"/>
    </row>
    <row r="586" spans="9:27" s="3" customFormat="1" ht="12.75">
      <c r="I586" s="26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AA586" s="183"/>
    </row>
    <row r="587" spans="9:27" s="3" customFormat="1" ht="12.75">
      <c r="I587" s="26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AA587" s="183"/>
    </row>
    <row r="588" spans="9:27" s="3" customFormat="1" ht="12.75">
      <c r="I588" s="26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AA588" s="183"/>
    </row>
    <row r="589" spans="9:27" s="3" customFormat="1" ht="12.75">
      <c r="I589" s="26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AA589" s="183"/>
    </row>
    <row r="590" spans="9:27" s="3" customFormat="1" ht="12.75">
      <c r="I590" s="26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AA590" s="183"/>
    </row>
    <row r="591" spans="9:27" s="3" customFormat="1" ht="12.75">
      <c r="I591" s="26"/>
      <c r="J591" s="182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AA591" s="183"/>
    </row>
    <row r="592" spans="9:27" s="3" customFormat="1" ht="12.75">
      <c r="I592" s="26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AA592" s="183"/>
    </row>
    <row r="593" spans="9:27" s="3" customFormat="1" ht="12.75">
      <c r="I593" s="26"/>
      <c r="J593" s="182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AA593" s="183"/>
    </row>
    <row r="594" spans="9:27" s="3" customFormat="1" ht="12.75">
      <c r="I594" s="26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AA594" s="183"/>
    </row>
    <row r="595" spans="9:27" s="3" customFormat="1" ht="12.75">
      <c r="I595" s="26"/>
      <c r="J595" s="182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AA595" s="183"/>
    </row>
    <row r="596" spans="9:27" s="3" customFormat="1" ht="12.75">
      <c r="I596" s="26"/>
      <c r="J596" s="182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AA596" s="183"/>
    </row>
    <row r="597" spans="9:27" s="3" customFormat="1" ht="12.75">
      <c r="I597" s="26"/>
      <c r="J597" s="182"/>
      <c r="K597" s="182"/>
      <c r="L597" s="182"/>
      <c r="M597" s="182"/>
      <c r="N597" s="182"/>
      <c r="O597" s="182"/>
      <c r="P597" s="182"/>
      <c r="Q597" s="182"/>
      <c r="R597" s="182"/>
      <c r="S597" s="182"/>
      <c r="T597" s="182"/>
      <c r="U597" s="182"/>
      <c r="V597" s="182"/>
      <c r="W597" s="182"/>
      <c r="X597" s="182"/>
      <c r="Y597" s="182"/>
      <c r="AA597" s="183"/>
    </row>
    <row r="598" spans="9:27" s="3" customFormat="1" ht="12.75">
      <c r="I598" s="26"/>
      <c r="J598" s="182"/>
      <c r="K598" s="182"/>
      <c r="L598" s="182"/>
      <c r="M598" s="182"/>
      <c r="N598" s="182"/>
      <c r="O598" s="182"/>
      <c r="P598" s="182"/>
      <c r="Q598" s="182"/>
      <c r="R598" s="182"/>
      <c r="S598" s="182"/>
      <c r="T598" s="182"/>
      <c r="U598" s="182"/>
      <c r="V598" s="182"/>
      <c r="W598" s="182"/>
      <c r="X598" s="182"/>
      <c r="Y598" s="182"/>
      <c r="AA598" s="183"/>
    </row>
    <row r="599" spans="9:27" s="3" customFormat="1" ht="12.75">
      <c r="I599" s="26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AA599" s="183"/>
    </row>
    <row r="600" spans="9:27" s="3" customFormat="1" ht="12.75">
      <c r="I600" s="26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AA600" s="183"/>
    </row>
    <row r="601" spans="9:27" s="3" customFormat="1" ht="12.75">
      <c r="I601" s="26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AA601" s="183"/>
    </row>
    <row r="602" spans="9:27" s="3" customFormat="1" ht="12.75">
      <c r="I602" s="26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AA602" s="183"/>
    </row>
    <row r="603" spans="9:27" s="3" customFormat="1" ht="12.75">
      <c r="I603" s="26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AA603" s="183"/>
    </row>
    <row r="604" spans="9:27" s="3" customFormat="1" ht="12.75">
      <c r="I604" s="26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AA604" s="183"/>
    </row>
    <row r="605" spans="9:27" s="3" customFormat="1" ht="12.75">
      <c r="I605" s="26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AA605" s="183"/>
    </row>
    <row r="606" spans="9:27" s="3" customFormat="1" ht="12.75">
      <c r="I606" s="26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AA606" s="183"/>
    </row>
    <row r="607" spans="9:27" s="3" customFormat="1" ht="12.75">
      <c r="I607" s="26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AA607" s="183"/>
    </row>
    <row r="608" spans="9:27" s="3" customFormat="1" ht="12.75">
      <c r="I608" s="26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AA608" s="183"/>
    </row>
    <row r="609" spans="9:27" s="3" customFormat="1" ht="12.75">
      <c r="I609" s="26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AA609" s="183"/>
    </row>
    <row r="610" spans="9:27" s="3" customFormat="1" ht="12.75">
      <c r="I610" s="26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AA610" s="183"/>
    </row>
    <row r="611" spans="9:27" s="3" customFormat="1" ht="12.75">
      <c r="I611" s="26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AA611" s="183"/>
    </row>
    <row r="612" spans="9:27" s="3" customFormat="1" ht="12.75">
      <c r="I612" s="26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AA612" s="183"/>
    </row>
    <row r="613" spans="9:27" s="3" customFormat="1" ht="12.75">
      <c r="I613" s="26"/>
      <c r="J613" s="182"/>
      <c r="K613" s="182"/>
      <c r="L613" s="182"/>
      <c r="M613" s="182"/>
      <c r="N613" s="182"/>
      <c r="O613" s="182"/>
      <c r="P613" s="182"/>
      <c r="Q613" s="182"/>
      <c r="R613" s="182"/>
      <c r="S613" s="182"/>
      <c r="T613" s="182"/>
      <c r="U613" s="182"/>
      <c r="V613" s="182"/>
      <c r="W613" s="182"/>
      <c r="X613" s="182"/>
      <c r="Y613" s="182"/>
      <c r="AA613" s="183"/>
    </row>
    <row r="614" spans="9:27" s="3" customFormat="1" ht="12.75">
      <c r="I614" s="26"/>
      <c r="J614" s="182"/>
      <c r="K614" s="182"/>
      <c r="L614" s="182"/>
      <c r="M614" s="182"/>
      <c r="N614" s="182"/>
      <c r="O614" s="182"/>
      <c r="P614" s="182"/>
      <c r="Q614" s="182"/>
      <c r="R614" s="182"/>
      <c r="S614" s="182"/>
      <c r="T614" s="182"/>
      <c r="U614" s="182"/>
      <c r="V614" s="182"/>
      <c r="W614" s="182"/>
      <c r="X614" s="182"/>
      <c r="Y614" s="182"/>
      <c r="AA614" s="183"/>
    </row>
    <row r="615" spans="9:27" s="3" customFormat="1" ht="12.75">
      <c r="I615" s="26"/>
      <c r="J615" s="182"/>
      <c r="K615" s="182"/>
      <c r="L615" s="182"/>
      <c r="M615" s="182"/>
      <c r="N615" s="182"/>
      <c r="O615" s="182"/>
      <c r="P615" s="182"/>
      <c r="Q615" s="182"/>
      <c r="R615" s="182"/>
      <c r="S615" s="182"/>
      <c r="T615" s="182"/>
      <c r="U615" s="182"/>
      <c r="V615" s="182"/>
      <c r="W615" s="182"/>
      <c r="X615" s="182"/>
      <c r="Y615" s="182"/>
      <c r="AA615" s="183"/>
    </row>
    <row r="616" spans="9:27" s="3" customFormat="1" ht="12.75">
      <c r="I616" s="26"/>
      <c r="J616" s="182"/>
      <c r="K616" s="182"/>
      <c r="L616" s="182"/>
      <c r="M616" s="182"/>
      <c r="N616" s="182"/>
      <c r="O616" s="182"/>
      <c r="P616" s="182"/>
      <c r="Q616" s="182"/>
      <c r="R616" s="182"/>
      <c r="S616" s="182"/>
      <c r="T616" s="182"/>
      <c r="U616" s="182"/>
      <c r="V616" s="182"/>
      <c r="W616" s="182"/>
      <c r="X616" s="182"/>
      <c r="Y616" s="182"/>
      <c r="AA616" s="183"/>
    </row>
    <row r="617" spans="9:27" s="3" customFormat="1" ht="12.75">
      <c r="I617" s="26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  <c r="U617" s="182"/>
      <c r="V617" s="182"/>
      <c r="W617" s="182"/>
      <c r="X617" s="182"/>
      <c r="Y617" s="182"/>
      <c r="AA617" s="183"/>
    </row>
    <row r="618" spans="9:27" s="3" customFormat="1" ht="12.75">
      <c r="I618" s="26"/>
      <c r="J618" s="182"/>
      <c r="K618" s="182"/>
      <c r="L618" s="182"/>
      <c r="M618" s="182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AA618" s="183"/>
    </row>
    <row r="619" spans="9:27" s="3" customFormat="1" ht="12.75">
      <c r="I619" s="26"/>
      <c r="J619" s="182"/>
      <c r="K619" s="182"/>
      <c r="L619" s="182"/>
      <c r="M619" s="182"/>
      <c r="N619" s="182"/>
      <c r="O619" s="182"/>
      <c r="P619" s="182"/>
      <c r="Q619" s="182"/>
      <c r="R619" s="182"/>
      <c r="S619" s="182"/>
      <c r="T619" s="182"/>
      <c r="U619" s="182"/>
      <c r="V619" s="182"/>
      <c r="W619" s="182"/>
      <c r="X619" s="182"/>
      <c r="Y619" s="182"/>
      <c r="AA619" s="183"/>
    </row>
    <row r="620" spans="9:27" s="3" customFormat="1" ht="12.75">
      <c r="I620" s="26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AA620" s="183"/>
    </row>
    <row r="621" spans="9:27" s="3" customFormat="1" ht="12.75">
      <c r="I621" s="26"/>
      <c r="J621" s="182"/>
      <c r="K621" s="182"/>
      <c r="L621" s="182"/>
      <c r="M621" s="182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AA621" s="183"/>
    </row>
    <row r="622" spans="9:27" s="3" customFormat="1" ht="12.75">
      <c r="I622" s="26"/>
      <c r="J622" s="182"/>
      <c r="K622" s="182"/>
      <c r="L622" s="182"/>
      <c r="M622" s="182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AA622" s="183"/>
    </row>
    <row r="623" spans="9:27" s="3" customFormat="1" ht="12.75">
      <c r="I623" s="26"/>
      <c r="J623" s="182"/>
      <c r="K623" s="182"/>
      <c r="L623" s="182"/>
      <c r="M623" s="182"/>
      <c r="N623" s="182"/>
      <c r="O623" s="182"/>
      <c r="P623" s="182"/>
      <c r="Q623" s="182"/>
      <c r="R623" s="182"/>
      <c r="S623" s="182"/>
      <c r="T623" s="182"/>
      <c r="U623" s="182"/>
      <c r="V623" s="182"/>
      <c r="W623" s="182"/>
      <c r="X623" s="182"/>
      <c r="Y623" s="182"/>
      <c r="AA623" s="183"/>
    </row>
    <row r="624" spans="9:27" s="3" customFormat="1" ht="12.75">
      <c r="I624" s="26"/>
      <c r="J624" s="182"/>
      <c r="K624" s="182"/>
      <c r="L624" s="182"/>
      <c r="M624" s="182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AA624" s="183"/>
    </row>
    <row r="625" spans="9:27" s="3" customFormat="1" ht="12.75">
      <c r="I625" s="26"/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AA625" s="183"/>
    </row>
    <row r="626" spans="9:27" s="3" customFormat="1" ht="12.75">
      <c r="I626" s="26"/>
      <c r="J626" s="182"/>
      <c r="K626" s="182"/>
      <c r="L626" s="182"/>
      <c r="M626" s="182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AA626" s="183"/>
    </row>
    <row r="627" spans="9:27" s="3" customFormat="1" ht="12.75">
      <c r="I627" s="26"/>
      <c r="J627" s="182"/>
      <c r="K627" s="182"/>
      <c r="L627" s="182"/>
      <c r="M627" s="182"/>
      <c r="N627" s="182"/>
      <c r="O627" s="182"/>
      <c r="P627" s="182"/>
      <c r="Q627" s="182"/>
      <c r="R627" s="182"/>
      <c r="S627" s="182"/>
      <c r="T627" s="182"/>
      <c r="U627" s="182"/>
      <c r="V627" s="182"/>
      <c r="W627" s="182"/>
      <c r="X627" s="182"/>
      <c r="Y627" s="182"/>
      <c r="AA627" s="183"/>
    </row>
    <row r="628" spans="9:27" s="3" customFormat="1" ht="12.75">
      <c r="I628" s="26"/>
      <c r="J628" s="182"/>
      <c r="K628" s="182"/>
      <c r="L628" s="182"/>
      <c r="M628" s="182"/>
      <c r="N628" s="182"/>
      <c r="O628" s="182"/>
      <c r="P628" s="182"/>
      <c r="Q628" s="182"/>
      <c r="R628" s="182"/>
      <c r="S628" s="182"/>
      <c r="T628" s="182"/>
      <c r="U628" s="182"/>
      <c r="V628" s="182"/>
      <c r="W628" s="182"/>
      <c r="X628" s="182"/>
      <c r="Y628" s="182"/>
      <c r="AA628" s="183"/>
    </row>
    <row r="629" spans="9:27" s="3" customFormat="1" ht="12.75">
      <c r="I629" s="26"/>
      <c r="J629" s="182"/>
      <c r="K629" s="182"/>
      <c r="L629" s="182"/>
      <c r="M629" s="182"/>
      <c r="N629" s="182"/>
      <c r="O629" s="182"/>
      <c r="P629" s="182"/>
      <c r="Q629" s="182"/>
      <c r="R629" s="182"/>
      <c r="S629" s="182"/>
      <c r="T629" s="182"/>
      <c r="U629" s="182"/>
      <c r="V629" s="182"/>
      <c r="W629" s="182"/>
      <c r="X629" s="182"/>
      <c r="Y629" s="182"/>
      <c r="AA629" s="183"/>
    </row>
    <row r="630" spans="9:27" s="3" customFormat="1" ht="12.75">
      <c r="I630" s="26"/>
      <c r="J630" s="182"/>
      <c r="K630" s="182"/>
      <c r="L630" s="182"/>
      <c r="M630" s="182"/>
      <c r="N630" s="182"/>
      <c r="O630" s="182"/>
      <c r="P630" s="182"/>
      <c r="Q630" s="182"/>
      <c r="R630" s="182"/>
      <c r="S630" s="182"/>
      <c r="T630" s="182"/>
      <c r="U630" s="182"/>
      <c r="V630" s="182"/>
      <c r="W630" s="182"/>
      <c r="X630" s="182"/>
      <c r="Y630" s="182"/>
      <c r="AA630" s="183"/>
    </row>
    <row r="631" spans="9:27" s="3" customFormat="1" ht="12.75">
      <c r="I631" s="26"/>
      <c r="J631" s="182"/>
      <c r="K631" s="182"/>
      <c r="L631" s="182"/>
      <c r="M631" s="182"/>
      <c r="N631" s="182"/>
      <c r="O631" s="182"/>
      <c r="P631" s="182"/>
      <c r="Q631" s="182"/>
      <c r="R631" s="182"/>
      <c r="S631" s="182"/>
      <c r="T631" s="182"/>
      <c r="U631" s="182"/>
      <c r="V631" s="182"/>
      <c r="W631" s="182"/>
      <c r="X631" s="182"/>
      <c r="Y631" s="182"/>
      <c r="AA631" s="183"/>
    </row>
    <row r="632" spans="9:27" s="3" customFormat="1" ht="12.75">
      <c r="I632" s="26"/>
      <c r="J632" s="182"/>
      <c r="K632" s="182"/>
      <c r="L632" s="182"/>
      <c r="M632" s="182"/>
      <c r="N632" s="182"/>
      <c r="O632" s="182"/>
      <c r="P632" s="182"/>
      <c r="Q632" s="182"/>
      <c r="R632" s="182"/>
      <c r="S632" s="182"/>
      <c r="T632" s="182"/>
      <c r="U632" s="182"/>
      <c r="V632" s="182"/>
      <c r="W632" s="182"/>
      <c r="X632" s="182"/>
      <c r="Y632" s="182"/>
      <c r="AA632" s="183"/>
    </row>
    <row r="633" spans="9:27" s="3" customFormat="1" ht="12.75">
      <c r="I633" s="26"/>
      <c r="J633" s="182"/>
      <c r="K633" s="182"/>
      <c r="L633" s="182"/>
      <c r="M633" s="182"/>
      <c r="N633" s="182"/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AA633" s="183"/>
    </row>
    <row r="634" spans="9:27" s="3" customFormat="1" ht="12.75">
      <c r="I634" s="26"/>
      <c r="J634" s="182"/>
      <c r="K634" s="182"/>
      <c r="L634" s="182"/>
      <c r="M634" s="182"/>
      <c r="N634" s="182"/>
      <c r="O634" s="182"/>
      <c r="P634" s="182"/>
      <c r="Q634" s="182"/>
      <c r="R634" s="182"/>
      <c r="S634" s="182"/>
      <c r="T634" s="182"/>
      <c r="U634" s="182"/>
      <c r="V634" s="182"/>
      <c r="W634" s="182"/>
      <c r="X634" s="182"/>
      <c r="Y634" s="182"/>
      <c r="AA634" s="183"/>
    </row>
    <row r="635" spans="9:27" s="3" customFormat="1" ht="12.75">
      <c r="I635" s="26"/>
      <c r="J635" s="182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  <c r="Y635" s="182"/>
      <c r="AA635" s="183"/>
    </row>
    <row r="636" spans="9:27" s="3" customFormat="1" ht="12.75">
      <c r="I636" s="26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AA636" s="183"/>
    </row>
    <row r="637" spans="9:27" s="3" customFormat="1" ht="12.75">
      <c r="I637" s="26"/>
      <c r="J637" s="182"/>
      <c r="K637" s="182"/>
      <c r="L637" s="182"/>
      <c r="M637" s="182"/>
      <c r="N637" s="182"/>
      <c r="O637" s="182"/>
      <c r="P637" s="182"/>
      <c r="Q637" s="182"/>
      <c r="R637" s="182"/>
      <c r="S637" s="182"/>
      <c r="T637" s="182"/>
      <c r="U637" s="182"/>
      <c r="V637" s="182"/>
      <c r="W637" s="182"/>
      <c r="X637" s="182"/>
      <c r="Y637" s="182"/>
      <c r="AA637" s="183"/>
    </row>
    <row r="638" spans="9:27" s="3" customFormat="1" ht="12.75">
      <c r="I638" s="26"/>
      <c r="J638" s="182"/>
      <c r="K638" s="182"/>
      <c r="L638" s="182"/>
      <c r="M638" s="182"/>
      <c r="N638" s="182"/>
      <c r="O638" s="182"/>
      <c r="P638" s="182"/>
      <c r="Q638" s="182"/>
      <c r="R638" s="182"/>
      <c r="S638" s="182"/>
      <c r="T638" s="182"/>
      <c r="U638" s="182"/>
      <c r="V638" s="182"/>
      <c r="W638" s="182"/>
      <c r="X638" s="182"/>
      <c r="Y638" s="182"/>
      <c r="AA638" s="183"/>
    </row>
    <row r="639" spans="9:27" s="3" customFormat="1" ht="12.75">
      <c r="I639" s="26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AA639" s="183"/>
    </row>
    <row r="640" spans="9:27" s="3" customFormat="1" ht="12.75">
      <c r="I640" s="26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AA640" s="183"/>
    </row>
    <row r="641" spans="9:27" s="3" customFormat="1" ht="12.75">
      <c r="I641" s="26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AA641" s="183"/>
    </row>
    <row r="642" spans="9:27" s="3" customFormat="1" ht="12.75">
      <c r="I642" s="26"/>
      <c r="J642" s="182"/>
      <c r="K642" s="182"/>
      <c r="L642" s="182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  <c r="Y642" s="182"/>
      <c r="AA642" s="183"/>
    </row>
    <row r="643" spans="9:27" s="3" customFormat="1" ht="12.75">
      <c r="I643" s="26"/>
      <c r="J643" s="182"/>
      <c r="K643" s="182"/>
      <c r="L643" s="182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  <c r="Y643" s="182"/>
      <c r="AA643" s="183"/>
    </row>
    <row r="644" spans="9:27" s="3" customFormat="1" ht="12.75">
      <c r="I644" s="26"/>
      <c r="J644" s="182"/>
      <c r="K644" s="182"/>
      <c r="L644" s="182"/>
      <c r="M644" s="182"/>
      <c r="N644" s="182"/>
      <c r="O644" s="182"/>
      <c r="P644" s="182"/>
      <c r="Q644" s="182"/>
      <c r="R644" s="182"/>
      <c r="S644" s="182"/>
      <c r="T644" s="182"/>
      <c r="U644" s="182"/>
      <c r="V644" s="182"/>
      <c r="W644" s="182"/>
      <c r="X644" s="182"/>
      <c r="Y644" s="182"/>
      <c r="AA644" s="183"/>
    </row>
    <row r="645" spans="9:27" s="3" customFormat="1" ht="12.75">
      <c r="I645" s="26"/>
      <c r="J645" s="182"/>
      <c r="K645" s="182"/>
      <c r="L645" s="182"/>
      <c r="M645" s="182"/>
      <c r="N645" s="182"/>
      <c r="O645" s="182"/>
      <c r="P645" s="182"/>
      <c r="Q645" s="182"/>
      <c r="R645" s="182"/>
      <c r="S645" s="182"/>
      <c r="T645" s="182"/>
      <c r="U645" s="182"/>
      <c r="V645" s="182"/>
      <c r="W645" s="182"/>
      <c r="X645" s="182"/>
      <c r="Y645" s="182"/>
      <c r="AA645" s="183"/>
    </row>
    <row r="646" spans="9:27" s="3" customFormat="1" ht="12.75">
      <c r="I646" s="26"/>
      <c r="J646" s="182"/>
      <c r="K646" s="182"/>
      <c r="L646" s="182"/>
      <c r="M646" s="182"/>
      <c r="N646" s="182"/>
      <c r="O646" s="182"/>
      <c r="P646" s="182"/>
      <c r="Q646" s="182"/>
      <c r="R646" s="182"/>
      <c r="S646" s="182"/>
      <c r="T646" s="182"/>
      <c r="U646" s="182"/>
      <c r="V646" s="182"/>
      <c r="W646" s="182"/>
      <c r="X646" s="182"/>
      <c r="Y646" s="182"/>
      <c r="AA646" s="183"/>
    </row>
    <row r="647" spans="9:27" s="3" customFormat="1" ht="12.75">
      <c r="I647" s="26"/>
      <c r="J647" s="182"/>
      <c r="K647" s="182"/>
      <c r="L647" s="182"/>
      <c r="M647" s="182"/>
      <c r="N647" s="182"/>
      <c r="O647" s="182"/>
      <c r="P647" s="182"/>
      <c r="Q647" s="182"/>
      <c r="R647" s="182"/>
      <c r="S647" s="182"/>
      <c r="T647" s="182"/>
      <c r="U647" s="182"/>
      <c r="V647" s="182"/>
      <c r="W647" s="182"/>
      <c r="X647" s="182"/>
      <c r="Y647" s="182"/>
      <c r="AA647" s="183"/>
    </row>
    <row r="648" spans="9:27" s="3" customFormat="1" ht="12.75">
      <c r="I648" s="26"/>
      <c r="J648" s="182"/>
      <c r="K648" s="182"/>
      <c r="L648" s="182"/>
      <c r="M648" s="182"/>
      <c r="N648" s="182"/>
      <c r="O648" s="182"/>
      <c r="P648" s="182"/>
      <c r="Q648" s="182"/>
      <c r="R648" s="182"/>
      <c r="S648" s="182"/>
      <c r="T648" s="182"/>
      <c r="U648" s="182"/>
      <c r="V648" s="182"/>
      <c r="W648" s="182"/>
      <c r="X648" s="182"/>
      <c r="Y648" s="182"/>
      <c r="AA648" s="183"/>
    </row>
    <row r="649" spans="9:27" s="3" customFormat="1" ht="12.75">
      <c r="I649" s="26"/>
      <c r="J649" s="182"/>
      <c r="K649" s="182"/>
      <c r="L649" s="182"/>
      <c r="M649" s="182"/>
      <c r="N649" s="182"/>
      <c r="O649" s="182"/>
      <c r="P649" s="182"/>
      <c r="Q649" s="182"/>
      <c r="R649" s="182"/>
      <c r="S649" s="182"/>
      <c r="T649" s="182"/>
      <c r="U649" s="182"/>
      <c r="V649" s="182"/>
      <c r="W649" s="182"/>
      <c r="X649" s="182"/>
      <c r="Y649" s="182"/>
      <c r="AA649" s="183"/>
    </row>
    <row r="650" spans="9:27" s="3" customFormat="1" ht="12.75">
      <c r="I650" s="26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AA650" s="183"/>
    </row>
    <row r="651" spans="9:27" s="3" customFormat="1" ht="12.75">
      <c r="I651" s="26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AA651" s="183"/>
    </row>
    <row r="652" spans="9:27" s="3" customFormat="1" ht="12.75">
      <c r="I652" s="26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AA652" s="183"/>
    </row>
    <row r="653" spans="9:27" s="3" customFormat="1" ht="12.75">
      <c r="I653" s="26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AA653" s="183"/>
    </row>
    <row r="654" spans="9:27" s="3" customFormat="1" ht="12.75">
      <c r="I654" s="26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AA654" s="183"/>
    </row>
    <row r="655" spans="9:27" s="3" customFormat="1" ht="12.75">
      <c r="I655" s="26"/>
      <c r="J655" s="182"/>
      <c r="K655" s="182"/>
      <c r="L655" s="182"/>
      <c r="M655" s="182"/>
      <c r="N655" s="182"/>
      <c r="O655" s="182"/>
      <c r="P655" s="182"/>
      <c r="Q655" s="182"/>
      <c r="R655" s="182"/>
      <c r="S655" s="182"/>
      <c r="T655" s="182"/>
      <c r="U655" s="182"/>
      <c r="V655" s="182"/>
      <c r="W655" s="182"/>
      <c r="X655" s="182"/>
      <c r="Y655" s="182"/>
      <c r="AA655" s="183"/>
    </row>
    <row r="656" spans="9:27" s="3" customFormat="1" ht="12.75">
      <c r="I656" s="26"/>
      <c r="J656" s="182"/>
      <c r="K656" s="182"/>
      <c r="L656" s="182"/>
      <c r="M656" s="182"/>
      <c r="N656" s="182"/>
      <c r="O656" s="182"/>
      <c r="P656" s="182"/>
      <c r="Q656" s="182"/>
      <c r="R656" s="182"/>
      <c r="S656" s="182"/>
      <c r="T656" s="182"/>
      <c r="U656" s="182"/>
      <c r="V656" s="182"/>
      <c r="W656" s="182"/>
      <c r="X656" s="182"/>
      <c r="Y656" s="182"/>
      <c r="AA656" s="183"/>
    </row>
    <row r="657" spans="9:27" s="3" customFormat="1" ht="12.75">
      <c r="I657" s="26"/>
      <c r="J657" s="182"/>
      <c r="K657" s="182"/>
      <c r="L657" s="182"/>
      <c r="M657" s="182"/>
      <c r="N657" s="182"/>
      <c r="O657" s="182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AA657" s="183"/>
    </row>
    <row r="658" spans="9:27" s="3" customFormat="1" ht="12.75">
      <c r="I658" s="26"/>
      <c r="J658" s="182"/>
      <c r="K658" s="182"/>
      <c r="L658" s="182"/>
      <c r="M658" s="182"/>
      <c r="N658" s="182"/>
      <c r="O658" s="182"/>
      <c r="P658" s="182"/>
      <c r="Q658" s="182"/>
      <c r="R658" s="182"/>
      <c r="S658" s="182"/>
      <c r="T658" s="182"/>
      <c r="U658" s="182"/>
      <c r="V658" s="182"/>
      <c r="W658" s="182"/>
      <c r="X658" s="182"/>
      <c r="Y658" s="182"/>
      <c r="AA658" s="183"/>
    </row>
    <row r="659" spans="9:27" s="3" customFormat="1" ht="12.75">
      <c r="I659" s="26"/>
      <c r="J659" s="182"/>
      <c r="K659" s="182"/>
      <c r="L659" s="182"/>
      <c r="M659" s="182"/>
      <c r="N659" s="182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AA659" s="183"/>
    </row>
    <row r="660" spans="9:27" s="3" customFormat="1" ht="12.75">
      <c r="I660" s="26"/>
      <c r="J660" s="182"/>
      <c r="K660" s="182"/>
      <c r="L660" s="182"/>
      <c r="M660" s="182"/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AA660" s="183"/>
    </row>
    <row r="661" spans="9:27" s="3" customFormat="1" ht="12.75">
      <c r="I661" s="26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  <c r="Y661" s="182"/>
      <c r="AA661" s="183"/>
    </row>
    <row r="662" spans="9:27" s="3" customFormat="1" ht="12.75">
      <c r="I662" s="26"/>
      <c r="J662" s="182"/>
      <c r="K662" s="182"/>
      <c r="L662" s="182"/>
      <c r="M662" s="182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AA662" s="183"/>
    </row>
    <row r="663" spans="9:27" s="3" customFormat="1" ht="12.75">
      <c r="I663" s="26"/>
      <c r="J663" s="182"/>
      <c r="K663" s="182"/>
      <c r="L663" s="182"/>
      <c r="M663" s="182"/>
      <c r="N663" s="182"/>
      <c r="O663" s="182"/>
      <c r="P663" s="182"/>
      <c r="Q663" s="182"/>
      <c r="R663" s="182"/>
      <c r="S663" s="182"/>
      <c r="T663" s="182"/>
      <c r="U663" s="182"/>
      <c r="V663" s="182"/>
      <c r="W663" s="182"/>
      <c r="X663" s="182"/>
      <c r="Y663" s="182"/>
      <c r="AA663" s="183"/>
    </row>
    <row r="664" spans="9:27" s="3" customFormat="1" ht="12.75">
      <c r="I664" s="26"/>
      <c r="J664" s="182"/>
      <c r="K664" s="182"/>
      <c r="L664" s="182"/>
      <c r="M664" s="182"/>
      <c r="N664" s="182"/>
      <c r="O664" s="182"/>
      <c r="P664" s="182"/>
      <c r="Q664" s="182"/>
      <c r="R664" s="182"/>
      <c r="S664" s="182"/>
      <c r="T664" s="182"/>
      <c r="U664" s="182"/>
      <c r="V664" s="182"/>
      <c r="W664" s="182"/>
      <c r="X664" s="182"/>
      <c r="Y664" s="182"/>
      <c r="AA664" s="183"/>
    </row>
    <row r="665" spans="9:27" s="3" customFormat="1" ht="12.75">
      <c r="I665" s="26"/>
      <c r="J665" s="182"/>
      <c r="K665" s="182"/>
      <c r="L665" s="182"/>
      <c r="M665" s="182"/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  <c r="Y665" s="182"/>
      <c r="AA665" s="183"/>
    </row>
    <row r="666" spans="9:27" s="3" customFormat="1" ht="12.75">
      <c r="I666" s="26"/>
      <c r="J666" s="182"/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AA666" s="183"/>
    </row>
    <row r="667" spans="9:27" s="3" customFormat="1" ht="12.75">
      <c r="I667" s="26"/>
      <c r="J667" s="182"/>
      <c r="K667" s="182"/>
      <c r="L667" s="182"/>
      <c r="M667" s="182"/>
      <c r="N667" s="182"/>
      <c r="O667" s="182"/>
      <c r="P667" s="182"/>
      <c r="Q667" s="182"/>
      <c r="R667" s="182"/>
      <c r="S667" s="182"/>
      <c r="T667" s="182"/>
      <c r="U667" s="182"/>
      <c r="V667" s="182"/>
      <c r="W667" s="182"/>
      <c r="X667" s="182"/>
      <c r="Y667" s="182"/>
      <c r="AA667" s="183"/>
    </row>
    <row r="668" spans="9:27" s="3" customFormat="1" ht="12.75">
      <c r="I668" s="26"/>
      <c r="J668" s="182"/>
      <c r="K668" s="182"/>
      <c r="L668" s="182"/>
      <c r="M668" s="182"/>
      <c r="N668" s="182"/>
      <c r="O668" s="182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AA668" s="183"/>
    </row>
    <row r="669" spans="9:27" s="3" customFormat="1" ht="12.75">
      <c r="I669" s="26"/>
      <c r="J669" s="182"/>
      <c r="K669" s="182"/>
      <c r="L669" s="182"/>
      <c r="M669" s="182"/>
      <c r="N669" s="182"/>
      <c r="O669" s="182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AA669" s="183"/>
    </row>
    <row r="670" spans="9:27" s="3" customFormat="1" ht="12.75">
      <c r="I670" s="26"/>
      <c r="J670" s="182"/>
      <c r="K670" s="182"/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AA670" s="183"/>
    </row>
    <row r="671" spans="9:27" s="3" customFormat="1" ht="12.75">
      <c r="I671" s="26"/>
      <c r="J671" s="182"/>
      <c r="K671" s="182"/>
      <c r="L671" s="182"/>
      <c r="M671" s="182"/>
      <c r="N671" s="182"/>
      <c r="O671" s="182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AA671" s="183"/>
    </row>
    <row r="672" spans="9:27" s="3" customFormat="1" ht="12.75">
      <c r="I672" s="26"/>
      <c r="J672" s="182"/>
      <c r="K672" s="182"/>
      <c r="L672" s="182"/>
      <c r="M672" s="182"/>
      <c r="N672" s="182"/>
      <c r="O672" s="182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AA672" s="183"/>
    </row>
    <row r="673" spans="9:27" s="3" customFormat="1" ht="12.75">
      <c r="I673" s="26"/>
      <c r="J673" s="182"/>
      <c r="K673" s="182"/>
      <c r="L673" s="182"/>
      <c r="M673" s="182"/>
      <c r="N673" s="182"/>
      <c r="O673" s="182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AA673" s="183"/>
    </row>
    <row r="674" spans="9:27" s="3" customFormat="1" ht="12.75">
      <c r="I674" s="26"/>
      <c r="J674" s="182"/>
      <c r="K674" s="182"/>
      <c r="L674" s="182"/>
      <c r="M674" s="182"/>
      <c r="N674" s="182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AA674" s="183"/>
    </row>
    <row r="675" spans="9:27" s="3" customFormat="1" ht="12.75">
      <c r="I675" s="26"/>
      <c r="J675" s="182"/>
      <c r="K675" s="182"/>
      <c r="L675" s="182"/>
      <c r="M675" s="182"/>
      <c r="N675" s="182"/>
      <c r="O675" s="182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AA675" s="183"/>
    </row>
    <row r="676" spans="9:27" s="3" customFormat="1" ht="12.75">
      <c r="I676" s="26"/>
      <c r="J676" s="182"/>
      <c r="K676" s="182"/>
      <c r="L676" s="182"/>
      <c r="M676" s="182"/>
      <c r="N676" s="182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AA676" s="183"/>
    </row>
    <row r="677" spans="9:27" s="3" customFormat="1" ht="12.75">
      <c r="I677" s="26"/>
      <c r="J677" s="182"/>
      <c r="K677" s="182"/>
      <c r="L677" s="182"/>
      <c r="M677" s="182"/>
      <c r="N677" s="182"/>
      <c r="O677" s="182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AA677" s="183"/>
    </row>
    <row r="678" spans="9:27" s="3" customFormat="1" ht="12.75">
      <c r="I678" s="26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AA678" s="183"/>
    </row>
    <row r="679" spans="9:27" s="3" customFormat="1" ht="12.75">
      <c r="I679" s="26"/>
      <c r="J679" s="182"/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AA679" s="183"/>
    </row>
    <row r="680" spans="9:27" s="3" customFormat="1" ht="12.75">
      <c r="I680" s="26"/>
      <c r="J680" s="182"/>
      <c r="K680" s="182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AA680" s="183"/>
    </row>
    <row r="681" spans="9:27" s="3" customFormat="1" ht="12.75">
      <c r="I681" s="26"/>
      <c r="J681" s="182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AA681" s="183"/>
    </row>
    <row r="682" spans="9:27" s="3" customFormat="1" ht="12.75">
      <c r="I682" s="26"/>
      <c r="J682" s="182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2"/>
      <c r="V682" s="182"/>
      <c r="W682" s="182"/>
      <c r="X682" s="182"/>
      <c r="Y682" s="182"/>
      <c r="AA682" s="183"/>
    </row>
    <row r="683" spans="9:27" s="3" customFormat="1" ht="12.75">
      <c r="I683" s="26"/>
      <c r="J683" s="182"/>
      <c r="K683" s="182"/>
      <c r="L683" s="182"/>
      <c r="M683" s="182"/>
      <c r="N683" s="182"/>
      <c r="O683" s="182"/>
      <c r="P683" s="182"/>
      <c r="Q683" s="182"/>
      <c r="R683" s="182"/>
      <c r="S683" s="182"/>
      <c r="T683" s="182"/>
      <c r="U683" s="182"/>
      <c r="V683" s="182"/>
      <c r="W683" s="182"/>
      <c r="X683" s="182"/>
      <c r="Y683" s="182"/>
      <c r="AA683" s="183"/>
    </row>
    <row r="684" spans="9:27" s="3" customFormat="1" ht="12.75">
      <c r="I684" s="26"/>
      <c r="J684" s="182"/>
      <c r="K684" s="182"/>
      <c r="L684" s="182"/>
      <c r="M684" s="182"/>
      <c r="N684" s="182"/>
      <c r="O684" s="182"/>
      <c r="P684" s="182"/>
      <c r="Q684" s="182"/>
      <c r="R684" s="182"/>
      <c r="S684" s="182"/>
      <c r="T684" s="182"/>
      <c r="U684" s="182"/>
      <c r="V684" s="182"/>
      <c r="W684" s="182"/>
      <c r="X684" s="182"/>
      <c r="Y684" s="182"/>
      <c r="AA684" s="183"/>
    </row>
    <row r="685" spans="9:27" s="3" customFormat="1" ht="12.75">
      <c r="I685" s="26"/>
      <c r="J685" s="182"/>
      <c r="K685" s="182"/>
      <c r="L685" s="182"/>
      <c r="M685" s="182"/>
      <c r="N685" s="182"/>
      <c r="O685" s="182"/>
      <c r="P685" s="182"/>
      <c r="Q685" s="182"/>
      <c r="R685" s="182"/>
      <c r="S685" s="182"/>
      <c r="T685" s="182"/>
      <c r="U685" s="182"/>
      <c r="V685" s="182"/>
      <c r="W685" s="182"/>
      <c r="X685" s="182"/>
      <c r="Y685" s="182"/>
      <c r="AA685" s="183"/>
    </row>
    <row r="686" spans="9:27" s="3" customFormat="1" ht="12.75">
      <c r="I686" s="26"/>
      <c r="J686" s="182"/>
      <c r="K686" s="182"/>
      <c r="L686" s="182"/>
      <c r="M686" s="182"/>
      <c r="N686" s="182"/>
      <c r="O686" s="182"/>
      <c r="P686" s="182"/>
      <c r="Q686" s="182"/>
      <c r="R686" s="182"/>
      <c r="S686" s="182"/>
      <c r="T686" s="182"/>
      <c r="U686" s="182"/>
      <c r="V686" s="182"/>
      <c r="W686" s="182"/>
      <c r="X686" s="182"/>
      <c r="Y686" s="182"/>
      <c r="AA686" s="183"/>
    </row>
    <row r="687" spans="9:27" s="3" customFormat="1" ht="12.75">
      <c r="I687" s="26"/>
      <c r="J687" s="182"/>
      <c r="K687" s="182"/>
      <c r="L687" s="182"/>
      <c r="M687" s="182"/>
      <c r="N687" s="182"/>
      <c r="O687" s="182"/>
      <c r="P687" s="182"/>
      <c r="Q687" s="182"/>
      <c r="R687" s="182"/>
      <c r="S687" s="182"/>
      <c r="T687" s="182"/>
      <c r="U687" s="182"/>
      <c r="V687" s="182"/>
      <c r="W687" s="182"/>
      <c r="X687" s="182"/>
      <c r="Y687" s="182"/>
      <c r="AA687" s="183"/>
    </row>
    <row r="688" spans="9:27" s="3" customFormat="1" ht="12.75">
      <c r="I688" s="26"/>
      <c r="J688" s="182"/>
      <c r="K688" s="182"/>
      <c r="L688" s="182"/>
      <c r="M688" s="182"/>
      <c r="N688" s="182"/>
      <c r="O688" s="182"/>
      <c r="P688" s="182"/>
      <c r="Q688" s="182"/>
      <c r="R688" s="182"/>
      <c r="S688" s="182"/>
      <c r="T688" s="182"/>
      <c r="U688" s="182"/>
      <c r="V688" s="182"/>
      <c r="W688" s="182"/>
      <c r="X688" s="182"/>
      <c r="Y688" s="182"/>
      <c r="AA688" s="183"/>
    </row>
    <row r="689" spans="9:27" s="3" customFormat="1" ht="12.75">
      <c r="I689" s="26"/>
      <c r="J689" s="182"/>
      <c r="K689" s="182"/>
      <c r="L689" s="182"/>
      <c r="M689" s="182"/>
      <c r="N689" s="182"/>
      <c r="O689" s="182"/>
      <c r="P689" s="182"/>
      <c r="Q689" s="182"/>
      <c r="R689" s="182"/>
      <c r="S689" s="182"/>
      <c r="T689" s="182"/>
      <c r="U689" s="182"/>
      <c r="V689" s="182"/>
      <c r="W689" s="182"/>
      <c r="X689" s="182"/>
      <c r="Y689" s="182"/>
      <c r="AA689" s="183"/>
    </row>
    <row r="690" spans="9:27" s="3" customFormat="1" ht="12.75">
      <c r="I690" s="26"/>
      <c r="J690" s="182"/>
      <c r="K690" s="182"/>
      <c r="L690" s="182"/>
      <c r="M690" s="182"/>
      <c r="N690" s="182"/>
      <c r="O690" s="182"/>
      <c r="P690" s="182"/>
      <c r="Q690" s="182"/>
      <c r="R690" s="182"/>
      <c r="S690" s="182"/>
      <c r="T690" s="182"/>
      <c r="U690" s="182"/>
      <c r="V690" s="182"/>
      <c r="W690" s="182"/>
      <c r="X690" s="182"/>
      <c r="Y690" s="182"/>
      <c r="AA690" s="183"/>
    </row>
    <row r="691" spans="9:27" s="3" customFormat="1" ht="12.75">
      <c r="I691" s="26"/>
      <c r="J691" s="182"/>
      <c r="K691" s="182"/>
      <c r="L691" s="182"/>
      <c r="M691" s="182"/>
      <c r="N691" s="182"/>
      <c r="O691" s="182"/>
      <c r="P691" s="182"/>
      <c r="Q691" s="182"/>
      <c r="R691" s="182"/>
      <c r="S691" s="182"/>
      <c r="T691" s="182"/>
      <c r="U691" s="182"/>
      <c r="V691" s="182"/>
      <c r="W691" s="182"/>
      <c r="X691" s="182"/>
      <c r="Y691" s="182"/>
      <c r="AA691" s="183"/>
    </row>
    <row r="692" spans="9:27" s="3" customFormat="1" ht="12.75">
      <c r="I692" s="26"/>
      <c r="J692" s="182"/>
      <c r="K692" s="182"/>
      <c r="L692" s="182"/>
      <c r="M692" s="182"/>
      <c r="N692" s="182"/>
      <c r="O692" s="182"/>
      <c r="P692" s="182"/>
      <c r="Q692" s="182"/>
      <c r="R692" s="182"/>
      <c r="S692" s="182"/>
      <c r="T692" s="182"/>
      <c r="U692" s="182"/>
      <c r="V692" s="182"/>
      <c r="W692" s="182"/>
      <c r="X692" s="182"/>
      <c r="Y692" s="182"/>
      <c r="AA692" s="183"/>
    </row>
    <row r="693" spans="9:27" s="3" customFormat="1" ht="12.75">
      <c r="I693" s="26"/>
      <c r="J693" s="182"/>
      <c r="K693" s="182"/>
      <c r="L693" s="182"/>
      <c r="M693" s="182"/>
      <c r="N693" s="182"/>
      <c r="O693" s="182"/>
      <c r="P693" s="182"/>
      <c r="Q693" s="182"/>
      <c r="R693" s="182"/>
      <c r="S693" s="182"/>
      <c r="T693" s="182"/>
      <c r="U693" s="182"/>
      <c r="V693" s="182"/>
      <c r="W693" s="182"/>
      <c r="X693" s="182"/>
      <c r="Y693" s="182"/>
      <c r="AA693" s="183"/>
    </row>
    <row r="694" spans="9:27" s="3" customFormat="1" ht="12.75">
      <c r="I694" s="26"/>
      <c r="J694" s="182"/>
      <c r="K694" s="182"/>
      <c r="L694" s="182"/>
      <c r="M694" s="182"/>
      <c r="N694" s="182"/>
      <c r="O694" s="182"/>
      <c r="P694" s="182"/>
      <c r="Q694" s="182"/>
      <c r="R694" s="182"/>
      <c r="S694" s="182"/>
      <c r="T694" s="182"/>
      <c r="U694" s="182"/>
      <c r="V694" s="182"/>
      <c r="W694" s="182"/>
      <c r="X694" s="182"/>
      <c r="Y694" s="182"/>
      <c r="AA694" s="183"/>
    </row>
    <row r="695" spans="9:27" s="3" customFormat="1" ht="12.75">
      <c r="I695" s="26"/>
      <c r="J695" s="182"/>
      <c r="K695" s="182"/>
      <c r="L695" s="182"/>
      <c r="M695" s="182"/>
      <c r="N695" s="182"/>
      <c r="O695" s="182"/>
      <c r="P695" s="182"/>
      <c r="Q695" s="182"/>
      <c r="R695" s="182"/>
      <c r="S695" s="182"/>
      <c r="T695" s="182"/>
      <c r="U695" s="182"/>
      <c r="V695" s="182"/>
      <c r="W695" s="182"/>
      <c r="X695" s="182"/>
      <c r="Y695" s="182"/>
      <c r="AA695" s="183"/>
    </row>
    <row r="696" spans="9:27" s="3" customFormat="1" ht="12.75">
      <c r="I696" s="26"/>
      <c r="J696" s="182"/>
      <c r="K696" s="182"/>
      <c r="L696" s="182"/>
      <c r="M696" s="182"/>
      <c r="N696" s="182"/>
      <c r="O696" s="182"/>
      <c r="P696" s="182"/>
      <c r="Q696" s="182"/>
      <c r="R696" s="182"/>
      <c r="S696" s="182"/>
      <c r="T696" s="182"/>
      <c r="U696" s="182"/>
      <c r="V696" s="182"/>
      <c r="W696" s="182"/>
      <c r="X696" s="182"/>
      <c r="Y696" s="182"/>
      <c r="AA696" s="183"/>
    </row>
    <row r="697" spans="9:27" s="3" customFormat="1" ht="12.75">
      <c r="I697" s="26"/>
      <c r="J697" s="182"/>
      <c r="K697" s="182"/>
      <c r="L697" s="182"/>
      <c r="M697" s="182"/>
      <c r="N697" s="182"/>
      <c r="O697" s="182"/>
      <c r="P697" s="182"/>
      <c r="Q697" s="182"/>
      <c r="R697" s="182"/>
      <c r="S697" s="182"/>
      <c r="T697" s="182"/>
      <c r="U697" s="182"/>
      <c r="V697" s="182"/>
      <c r="W697" s="182"/>
      <c r="X697" s="182"/>
      <c r="Y697" s="182"/>
      <c r="AA697" s="183"/>
    </row>
    <row r="698" spans="9:27" s="3" customFormat="1" ht="12.75">
      <c r="I698" s="26"/>
      <c r="J698" s="182"/>
      <c r="K698" s="182"/>
      <c r="L698" s="182"/>
      <c r="M698" s="182"/>
      <c r="N698" s="182"/>
      <c r="O698" s="182"/>
      <c r="P698" s="182"/>
      <c r="Q698" s="182"/>
      <c r="R698" s="182"/>
      <c r="S698" s="182"/>
      <c r="T698" s="182"/>
      <c r="U698" s="182"/>
      <c r="V698" s="182"/>
      <c r="W698" s="182"/>
      <c r="X698" s="182"/>
      <c r="Y698" s="182"/>
      <c r="AA698" s="183"/>
    </row>
    <row r="699" spans="9:27" s="3" customFormat="1" ht="12.75">
      <c r="I699" s="26"/>
      <c r="J699" s="182"/>
      <c r="K699" s="182"/>
      <c r="L699" s="182"/>
      <c r="M699" s="182"/>
      <c r="N699" s="182"/>
      <c r="O699" s="182"/>
      <c r="P699" s="182"/>
      <c r="Q699" s="182"/>
      <c r="R699" s="182"/>
      <c r="S699" s="182"/>
      <c r="T699" s="182"/>
      <c r="U699" s="182"/>
      <c r="V699" s="182"/>
      <c r="W699" s="182"/>
      <c r="X699" s="182"/>
      <c r="Y699" s="182"/>
      <c r="AA699" s="183"/>
    </row>
    <row r="700" spans="9:27" s="3" customFormat="1" ht="12.75">
      <c r="I700" s="26"/>
      <c r="J700" s="182"/>
      <c r="K700" s="182"/>
      <c r="L700" s="182"/>
      <c r="M700" s="182"/>
      <c r="N700" s="182"/>
      <c r="O700" s="182"/>
      <c r="P700" s="182"/>
      <c r="Q700" s="182"/>
      <c r="R700" s="182"/>
      <c r="S700" s="182"/>
      <c r="T700" s="182"/>
      <c r="U700" s="182"/>
      <c r="V700" s="182"/>
      <c r="W700" s="182"/>
      <c r="X700" s="182"/>
      <c r="Y700" s="182"/>
      <c r="AA700" s="183"/>
    </row>
    <row r="701" spans="9:27" s="3" customFormat="1" ht="12.75">
      <c r="I701" s="26"/>
      <c r="J701" s="182"/>
      <c r="K701" s="182"/>
      <c r="L701" s="182"/>
      <c r="M701" s="182"/>
      <c r="N701" s="182"/>
      <c r="O701" s="182"/>
      <c r="P701" s="182"/>
      <c r="Q701" s="182"/>
      <c r="R701" s="182"/>
      <c r="S701" s="182"/>
      <c r="T701" s="182"/>
      <c r="U701" s="182"/>
      <c r="V701" s="182"/>
      <c r="W701" s="182"/>
      <c r="X701" s="182"/>
      <c r="Y701" s="182"/>
      <c r="AA701" s="183"/>
    </row>
    <row r="702" spans="9:27" s="3" customFormat="1" ht="12.75">
      <c r="I702" s="26"/>
      <c r="J702" s="182"/>
      <c r="K702" s="182"/>
      <c r="L702" s="182"/>
      <c r="M702" s="182"/>
      <c r="N702" s="182"/>
      <c r="O702" s="182"/>
      <c r="P702" s="182"/>
      <c r="Q702" s="182"/>
      <c r="R702" s="182"/>
      <c r="S702" s="182"/>
      <c r="T702" s="182"/>
      <c r="U702" s="182"/>
      <c r="V702" s="182"/>
      <c r="W702" s="182"/>
      <c r="X702" s="182"/>
      <c r="Y702" s="182"/>
      <c r="AA702" s="183"/>
    </row>
    <row r="703" spans="9:27" s="3" customFormat="1" ht="12.75">
      <c r="I703" s="26"/>
      <c r="J703" s="182"/>
      <c r="K703" s="182"/>
      <c r="L703" s="182"/>
      <c r="M703" s="182"/>
      <c r="N703" s="182"/>
      <c r="O703" s="182"/>
      <c r="P703" s="182"/>
      <c r="Q703" s="182"/>
      <c r="R703" s="182"/>
      <c r="S703" s="182"/>
      <c r="T703" s="182"/>
      <c r="U703" s="182"/>
      <c r="V703" s="182"/>
      <c r="W703" s="182"/>
      <c r="X703" s="182"/>
      <c r="Y703" s="182"/>
      <c r="AA703" s="183"/>
    </row>
    <row r="704" spans="9:27" s="3" customFormat="1" ht="12.75">
      <c r="I704" s="26"/>
      <c r="J704" s="182"/>
      <c r="K704" s="182"/>
      <c r="L704" s="182"/>
      <c r="M704" s="182"/>
      <c r="N704" s="182"/>
      <c r="O704" s="182"/>
      <c r="P704" s="182"/>
      <c r="Q704" s="182"/>
      <c r="R704" s="182"/>
      <c r="S704" s="182"/>
      <c r="T704" s="182"/>
      <c r="U704" s="182"/>
      <c r="V704" s="182"/>
      <c r="W704" s="182"/>
      <c r="X704" s="182"/>
      <c r="Y704" s="182"/>
      <c r="AA704" s="183"/>
    </row>
    <row r="705" spans="9:27" s="3" customFormat="1" ht="12.75">
      <c r="I705" s="26"/>
      <c r="J705" s="182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  <c r="U705" s="182"/>
      <c r="V705" s="182"/>
      <c r="W705" s="182"/>
      <c r="X705" s="182"/>
      <c r="Y705" s="182"/>
      <c r="AA705" s="183"/>
    </row>
    <row r="706" spans="9:27" s="3" customFormat="1" ht="12.75">
      <c r="I706" s="26"/>
      <c r="J706" s="182"/>
      <c r="K706" s="182"/>
      <c r="L706" s="182"/>
      <c r="M706" s="182"/>
      <c r="N706" s="182"/>
      <c r="O706" s="182"/>
      <c r="P706" s="182"/>
      <c r="Q706" s="182"/>
      <c r="R706" s="182"/>
      <c r="S706" s="182"/>
      <c r="T706" s="182"/>
      <c r="U706" s="182"/>
      <c r="V706" s="182"/>
      <c r="W706" s="182"/>
      <c r="X706" s="182"/>
      <c r="Y706" s="182"/>
      <c r="AA706" s="183"/>
    </row>
    <row r="707" spans="9:27" s="3" customFormat="1" ht="12.75">
      <c r="I707" s="26"/>
      <c r="J707" s="182"/>
      <c r="K707" s="182"/>
      <c r="L707" s="182"/>
      <c r="M707" s="182"/>
      <c r="N707" s="182"/>
      <c r="O707" s="182"/>
      <c r="P707" s="182"/>
      <c r="Q707" s="182"/>
      <c r="R707" s="182"/>
      <c r="S707" s="182"/>
      <c r="T707" s="182"/>
      <c r="U707" s="182"/>
      <c r="V707" s="182"/>
      <c r="W707" s="182"/>
      <c r="X707" s="182"/>
      <c r="Y707" s="182"/>
      <c r="AA707" s="183"/>
    </row>
    <row r="708" spans="9:27" s="3" customFormat="1" ht="12.75">
      <c r="I708" s="26"/>
      <c r="J708" s="182"/>
      <c r="K708" s="182"/>
      <c r="L708" s="182"/>
      <c r="M708" s="182"/>
      <c r="N708" s="182"/>
      <c r="O708" s="182"/>
      <c r="P708" s="182"/>
      <c r="Q708" s="182"/>
      <c r="R708" s="182"/>
      <c r="S708" s="182"/>
      <c r="T708" s="182"/>
      <c r="U708" s="182"/>
      <c r="V708" s="182"/>
      <c r="W708" s="182"/>
      <c r="X708" s="182"/>
      <c r="Y708" s="182"/>
      <c r="AA708" s="183"/>
    </row>
    <row r="709" spans="9:27" s="3" customFormat="1" ht="12.75">
      <c r="I709" s="26"/>
      <c r="J709" s="182"/>
      <c r="K709" s="182"/>
      <c r="L709" s="182"/>
      <c r="M709" s="182"/>
      <c r="N709" s="182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  <c r="Y709" s="182"/>
      <c r="AA709" s="183"/>
    </row>
    <row r="710" spans="9:27" s="3" customFormat="1" ht="12.75">
      <c r="I710" s="26"/>
      <c r="J710" s="182"/>
      <c r="K710" s="182"/>
      <c r="L710" s="182"/>
      <c r="M710" s="182"/>
      <c r="N710" s="182"/>
      <c r="O710" s="182"/>
      <c r="P710" s="182"/>
      <c r="Q710" s="182"/>
      <c r="R710" s="182"/>
      <c r="S710" s="182"/>
      <c r="T710" s="182"/>
      <c r="U710" s="182"/>
      <c r="V710" s="182"/>
      <c r="W710" s="182"/>
      <c r="X710" s="182"/>
      <c r="Y710" s="182"/>
      <c r="AA710" s="183"/>
    </row>
    <row r="711" spans="9:27" s="3" customFormat="1" ht="12.75">
      <c r="I711" s="26"/>
      <c r="J711" s="182"/>
      <c r="K711" s="182"/>
      <c r="L711" s="182"/>
      <c r="M711" s="182"/>
      <c r="N711" s="182"/>
      <c r="O711" s="182"/>
      <c r="P711" s="182"/>
      <c r="Q711" s="182"/>
      <c r="R711" s="182"/>
      <c r="S711" s="182"/>
      <c r="T711" s="182"/>
      <c r="U711" s="182"/>
      <c r="V711" s="182"/>
      <c r="W711" s="182"/>
      <c r="X711" s="182"/>
      <c r="Y711" s="182"/>
      <c r="AA711" s="183"/>
    </row>
    <row r="712" spans="9:27" s="3" customFormat="1" ht="12.75">
      <c r="I712" s="26"/>
      <c r="J712" s="182"/>
      <c r="K712" s="182"/>
      <c r="L712" s="182"/>
      <c r="M712" s="182"/>
      <c r="N712" s="182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  <c r="Y712" s="182"/>
      <c r="AA712" s="183"/>
    </row>
    <row r="713" spans="9:27" s="3" customFormat="1" ht="12.75">
      <c r="I713" s="26"/>
      <c r="J713" s="182"/>
      <c r="K713" s="182"/>
      <c r="L713" s="182"/>
      <c r="M713" s="182"/>
      <c r="N713" s="182"/>
      <c r="O713" s="182"/>
      <c r="P713" s="182"/>
      <c r="Q713" s="182"/>
      <c r="R713" s="182"/>
      <c r="S713" s="182"/>
      <c r="T713" s="182"/>
      <c r="U713" s="182"/>
      <c r="V713" s="182"/>
      <c r="W713" s="182"/>
      <c r="X713" s="182"/>
      <c r="Y713" s="182"/>
      <c r="AA713" s="183"/>
    </row>
    <row r="714" spans="9:27" s="3" customFormat="1" ht="12.75">
      <c r="I714" s="26"/>
      <c r="J714" s="182"/>
      <c r="K714" s="182"/>
      <c r="L714" s="182"/>
      <c r="M714" s="182"/>
      <c r="N714" s="182"/>
      <c r="O714" s="182"/>
      <c r="P714" s="182"/>
      <c r="Q714" s="182"/>
      <c r="R714" s="182"/>
      <c r="S714" s="182"/>
      <c r="T714" s="182"/>
      <c r="U714" s="182"/>
      <c r="V714" s="182"/>
      <c r="W714" s="182"/>
      <c r="X714" s="182"/>
      <c r="Y714" s="182"/>
      <c r="AA714" s="183"/>
    </row>
    <row r="715" spans="9:27" s="3" customFormat="1" ht="12.75">
      <c r="I715" s="26"/>
      <c r="J715" s="182"/>
      <c r="K715" s="182"/>
      <c r="L715" s="182"/>
      <c r="M715" s="182"/>
      <c r="N715" s="182"/>
      <c r="O715" s="182"/>
      <c r="P715" s="182"/>
      <c r="Q715" s="182"/>
      <c r="R715" s="182"/>
      <c r="S715" s="182"/>
      <c r="T715" s="182"/>
      <c r="U715" s="182"/>
      <c r="V715" s="182"/>
      <c r="W715" s="182"/>
      <c r="X715" s="182"/>
      <c r="Y715" s="182"/>
      <c r="AA715" s="183"/>
    </row>
    <row r="716" spans="9:27" s="3" customFormat="1" ht="12.75">
      <c r="I716" s="26"/>
      <c r="J716" s="182"/>
      <c r="K716" s="182"/>
      <c r="L716" s="182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AA716" s="183"/>
    </row>
    <row r="717" spans="9:27" s="3" customFormat="1" ht="12.75">
      <c r="I717" s="26"/>
      <c r="J717" s="182"/>
      <c r="K717" s="182"/>
      <c r="L717" s="182"/>
      <c r="M717" s="182"/>
      <c r="N717" s="182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AA717" s="183"/>
    </row>
    <row r="718" spans="9:27" s="3" customFormat="1" ht="12.75">
      <c r="I718" s="26"/>
      <c r="J718" s="182"/>
      <c r="K718" s="182"/>
      <c r="L718" s="182"/>
      <c r="M718" s="182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AA718" s="183"/>
    </row>
    <row r="719" spans="9:27" s="3" customFormat="1" ht="12.75">
      <c r="I719" s="26"/>
      <c r="J719" s="182"/>
      <c r="K719" s="182"/>
      <c r="L719" s="182"/>
      <c r="M719" s="182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AA719" s="183"/>
    </row>
    <row r="720" spans="9:27" s="3" customFormat="1" ht="12.75">
      <c r="I720" s="26"/>
      <c r="J720" s="182"/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AA720" s="183"/>
    </row>
    <row r="721" spans="9:27" s="3" customFormat="1" ht="12.75">
      <c r="I721" s="26"/>
      <c r="J721" s="182"/>
      <c r="K721" s="182"/>
      <c r="L721" s="182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AA721" s="183"/>
    </row>
    <row r="722" spans="9:27" s="3" customFormat="1" ht="12.75">
      <c r="I722" s="26"/>
      <c r="J722" s="182"/>
      <c r="K722" s="182"/>
      <c r="L722" s="182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AA722" s="183"/>
    </row>
    <row r="723" spans="9:27" s="3" customFormat="1" ht="12.75">
      <c r="I723" s="26"/>
      <c r="J723" s="182"/>
      <c r="K723" s="182"/>
      <c r="L723" s="182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AA723" s="183"/>
    </row>
    <row r="724" spans="9:27" s="3" customFormat="1" ht="12.75">
      <c r="I724" s="26"/>
      <c r="J724" s="182"/>
      <c r="K724" s="182"/>
      <c r="L724" s="182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AA724" s="183"/>
    </row>
    <row r="725" spans="9:27" s="3" customFormat="1" ht="12.75">
      <c r="I725" s="26"/>
      <c r="J725" s="182"/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AA725" s="183"/>
    </row>
    <row r="726" spans="9:27" s="3" customFormat="1" ht="12.75">
      <c r="I726" s="26"/>
      <c r="J726" s="182"/>
      <c r="K726" s="182"/>
      <c r="L726" s="182"/>
      <c r="M726" s="182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  <c r="Y726" s="182"/>
      <c r="AA726" s="183"/>
    </row>
    <row r="727" spans="9:27" s="3" customFormat="1" ht="12.75">
      <c r="I727" s="26"/>
      <c r="J727" s="182"/>
      <c r="K727" s="182"/>
      <c r="L727" s="182"/>
      <c r="M727" s="182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  <c r="Y727" s="182"/>
      <c r="AA727" s="183"/>
    </row>
    <row r="728" spans="9:27" s="3" customFormat="1" ht="12.75">
      <c r="I728" s="26"/>
      <c r="J728" s="182"/>
      <c r="K728" s="182"/>
      <c r="L728" s="182"/>
      <c r="M728" s="182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  <c r="Y728" s="182"/>
      <c r="AA728" s="183"/>
    </row>
    <row r="729" spans="9:27" s="3" customFormat="1" ht="12.75">
      <c r="I729" s="26"/>
      <c r="J729" s="182"/>
      <c r="K729" s="182"/>
      <c r="L729" s="182"/>
      <c r="M729" s="182"/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AA729" s="183"/>
    </row>
    <row r="730" spans="9:27" s="3" customFormat="1" ht="12.75">
      <c r="I730" s="26"/>
      <c r="J730" s="182"/>
      <c r="K730" s="182"/>
      <c r="L730" s="182"/>
      <c r="M730" s="182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AA730" s="183"/>
    </row>
    <row r="731" spans="9:27" s="3" customFormat="1" ht="12.75">
      <c r="I731" s="26"/>
      <c r="J731" s="182"/>
      <c r="K731" s="182"/>
      <c r="L731" s="182"/>
      <c r="M731" s="182"/>
      <c r="N731" s="182"/>
      <c r="O731" s="182"/>
      <c r="P731" s="182"/>
      <c r="Q731" s="182"/>
      <c r="R731" s="182"/>
      <c r="S731" s="182"/>
      <c r="T731" s="182"/>
      <c r="U731" s="182"/>
      <c r="V731" s="182"/>
      <c r="W731" s="182"/>
      <c r="X731" s="182"/>
      <c r="Y731" s="182"/>
      <c r="AA731" s="183"/>
    </row>
    <row r="732" spans="9:27" s="3" customFormat="1" ht="12.75">
      <c r="I732" s="26"/>
      <c r="J732" s="182"/>
      <c r="K732" s="182"/>
      <c r="L732" s="182"/>
      <c r="M732" s="182"/>
      <c r="N732" s="182"/>
      <c r="O732" s="182"/>
      <c r="P732" s="182"/>
      <c r="Q732" s="182"/>
      <c r="R732" s="182"/>
      <c r="S732" s="182"/>
      <c r="T732" s="182"/>
      <c r="U732" s="182"/>
      <c r="V732" s="182"/>
      <c r="W732" s="182"/>
      <c r="X732" s="182"/>
      <c r="Y732" s="182"/>
      <c r="AA732" s="183"/>
    </row>
    <row r="733" spans="9:27" s="3" customFormat="1" ht="12.75">
      <c r="I733" s="26"/>
      <c r="J733" s="182"/>
      <c r="K733" s="182"/>
      <c r="L733" s="182"/>
      <c r="M733" s="182"/>
      <c r="N733" s="182"/>
      <c r="O733" s="182"/>
      <c r="P733" s="182"/>
      <c r="Q733" s="182"/>
      <c r="R733" s="182"/>
      <c r="S733" s="182"/>
      <c r="T733" s="182"/>
      <c r="U733" s="182"/>
      <c r="V733" s="182"/>
      <c r="W733" s="182"/>
      <c r="X733" s="182"/>
      <c r="Y733" s="182"/>
      <c r="AA733" s="183"/>
    </row>
    <row r="734" spans="9:27" s="3" customFormat="1" ht="12.75">
      <c r="I734" s="26"/>
      <c r="J734" s="182"/>
      <c r="K734" s="182"/>
      <c r="L734" s="182"/>
      <c r="M734" s="182"/>
      <c r="N734" s="182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AA734" s="183"/>
    </row>
    <row r="735" spans="9:27" s="3" customFormat="1" ht="12.75">
      <c r="I735" s="26"/>
      <c r="J735" s="182"/>
      <c r="K735" s="182"/>
      <c r="L735" s="182"/>
      <c r="M735" s="182"/>
      <c r="N735" s="182"/>
      <c r="O735" s="182"/>
      <c r="P735" s="182"/>
      <c r="Q735" s="182"/>
      <c r="R735" s="182"/>
      <c r="S735" s="182"/>
      <c r="T735" s="182"/>
      <c r="U735" s="182"/>
      <c r="V735" s="182"/>
      <c r="W735" s="182"/>
      <c r="X735" s="182"/>
      <c r="Y735" s="182"/>
      <c r="AA735" s="183"/>
    </row>
    <row r="736" spans="9:27" s="3" customFormat="1" ht="12.75">
      <c r="I736" s="26"/>
      <c r="J736" s="182"/>
      <c r="K736" s="182"/>
      <c r="L736" s="182"/>
      <c r="M736" s="182"/>
      <c r="N736" s="182"/>
      <c r="O736" s="182"/>
      <c r="P736" s="182"/>
      <c r="Q736" s="182"/>
      <c r="R736" s="182"/>
      <c r="S736" s="182"/>
      <c r="T736" s="182"/>
      <c r="U736" s="182"/>
      <c r="V736" s="182"/>
      <c r="W736" s="182"/>
      <c r="X736" s="182"/>
      <c r="Y736" s="182"/>
      <c r="AA736" s="183"/>
    </row>
    <row r="737" spans="9:27" s="3" customFormat="1" ht="12.75">
      <c r="I737" s="26"/>
      <c r="J737" s="182"/>
      <c r="K737" s="182"/>
      <c r="L737" s="182"/>
      <c r="M737" s="182"/>
      <c r="N737" s="182"/>
      <c r="O737" s="182"/>
      <c r="P737" s="182"/>
      <c r="Q737" s="182"/>
      <c r="R737" s="182"/>
      <c r="S737" s="182"/>
      <c r="T737" s="182"/>
      <c r="U737" s="182"/>
      <c r="V737" s="182"/>
      <c r="W737" s="182"/>
      <c r="X737" s="182"/>
      <c r="Y737" s="182"/>
      <c r="AA737" s="183"/>
    </row>
    <row r="738" spans="9:27" s="3" customFormat="1" ht="12.75">
      <c r="I738" s="26"/>
      <c r="J738" s="182"/>
      <c r="K738" s="182"/>
      <c r="L738" s="182"/>
      <c r="M738" s="182"/>
      <c r="N738" s="182"/>
      <c r="O738" s="182"/>
      <c r="P738" s="182"/>
      <c r="Q738" s="182"/>
      <c r="R738" s="182"/>
      <c r="S738" s="182"/>
      <c r="T738" s="182"/>
      <c r="U738" s="182"/>
      <c r="V738" s="182"/>
      <c r="W738" s="182"/>
      <c r="X738" s="182"/>
      <c r="Y738" s="182"/>
      <c r="AA738" s="183"/>
    </row>
    <row r="739" spans="9:27" s="3" customFormat="1" ht="12.75">
      <c r="I739" s="26"/>
      <c r="J739" s="182"/>
      <c r="K739" s="182"/>
      <c r="L739" s="182"/>
      <c r="M739" s="182"/>
      <c r="N739" s="182"/>
      <c r="O739" s="182"/>
      <c r="P739" s="182"/>
      <c r="Q739" s="182"/>
      <c r="R739" s="182"/>
      <c r="S739" s="182"/>
      <c r="T739" s="182"/>
      <c r="U739" s="182"/>
      <c r="V739" s="182"/>
      <c r="W739" s="182"/>
      <c r="X739" s="182"/>
      <c r="Y739" s="182"/>
      <c r="AA739" s="183"/>
    </row>
    <row r="740" spans="9:27" s="3" customFormat="1" ht="12.75">
      <c r="I740" s="26"/>
      <c r="J740" s="182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AA740" s="183"/>
    </row>
    <row r="741" spans="9:27" s="3" customFormat="1" ht="12.75">
      <c r="I741" s="26"/>
      <c r="J741" s="182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AA741" s="183"/>
    </row>
    <row r="742" spans="9:27" s="3" customFormat="1" ht="12.75">
      <c r="I742" s="26"/>
      <c r="J742" s="182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AA742" s="183"/>
    </row>
    <row r="743" spans="9:27" s="3" customFormat="1" ht="12.75">
      <c r="I743" s="26"/>
      <c r="J743" s="182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AA743" s="183"/>
    </row>
    <row r="744" spans="9:27" s="3" customFormat="1" ht="12.75">
      <c r="I744" s="26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AA744" s="183"/>
    </row>
    <row r="745" spans="9:27" s="3" customFormat="1" ht="12.75">
      <c r="I745" s="26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AA745" s="183"/>
    </row>
    <row r="746" spans="9:27" s="3" customFormat="1" ht="12.75">
      <c r="I746" s="26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AA746" s="183"/>
    </row>
    <row r="747" spans="9:27" s="3" customFormat="1" ht="12.75">
      <c r="I747" s="26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AA747" s="183"/>
    </row>
    <row r="748" spans="9:27" s="3" customFormat="1" ht="12.75">
      <c r="I748" s="26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AA748" s="183"/>
    </row>
    <row r="749" spans="9:27" s="3" customFormat="1" ht="12.75">
      <c r="I749" s="26"/>
      <c r="J749" s="182"/>
      <c r="K749" s="182"/>
      <c r="L749" s="182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AA749" s="183"/>
    </row>
    <row r="750" spans="9:27" s="3" customFormat="1" ht="12.75">
      <c r="I750" s="26"/>
      <c r="J750" s="182"/>
      <c r="K750" s="182"/>
      <c r="L750" s="182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AA750" s="183"/>
    </row>
    <row r="751" spans="9:27" s="3" customFormat="1" ht="12.75">
      <c r="I751" s="26"/>
      <c r="J751" s="182"/>
      <c r="K751" s="182"/>
      <c r="L751" s="182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AA751" s="183"/>
    </row>
    <row r="752" spans="9:27" s="3" customFormat="1" ht="12.75">
      <c r="I752" s="26"/>
      <c r="J752" s="182"/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AA752" s="183"/>
    </row>
    <row r="753" spans="9:27" s="3" customFormat="1" ht="12.75">
      <c r="I753" s="26"/>
      <c r="J753" s="182"/>
      <c r="K753" s="182"/>
      <c r="L753" s="182"/>
      <c r="M753" s="182"/>
      <c r="N753" s="182"/>
      <c r="O753" s="182"/>
      <c r="P753" s="182"/>
      <c r="Q753" s="182"/>
      <c r="R753" s="182"/>
      <c r="S753" s="182"/>
      <c r="T753" s="182"/>
      <c r="U753" s="182"/>
      <c r="V753" s="182"/>
      <c r="W753" s="182"/>
      <c r="X753" s="182"/>
      <c r="Y753" s="182"/>
      <c r="AA753" s="183"/>
    </row>
    <row r="754" spans="9:27" s="3" customFormat="1" ht="12.75">
      <c r="I754" s="26"/>
      <c r="J754" s="182"/>
      <c r="K754" s="182"/>
      <c r="L754" s="182"/>
      <c r="M754" s="182"/>
      <c r="N754" s="182"/>
      <c r="O754" s="182"/>
      <c r="P754" s="182"/>
      <c r="Q754" s="182"/>
      <c r="R754" s="182"/>
      <c r="S754" s="182"/>
      <c r="T754" s="182"/>
      <c r="U754" s="182"/>
      <c r="V754" s="182"/>
      <c r="W754" s="182"/>
      <c r="X754" s="182"/>
      <c r="Y754" s="182"/>
      <c r="AA754" s="183"/>
    </row>
    <row r="755" spans="9:27" s="3" customFormat="1" ht="12.75">
      <c r="I755" s="26"/>
      <c r="J755" s="182"/>
      <c r="K755" s="182"/>
      <c r="L755" s="182"/>
      <c r="M755" s="182"/>
      <c r="N755" s="182"/>
      <c r="O755" s="182"/>
      <c r="P755" s="182"/>
      <c r="Q755" s="182"/>
      <c r="R755" s="182"/>
      <c r="S755" s="182"/>
      <c r="T755" s="182"/>
      <c r="U755" s="182"/>
      <c r="V755" s="182"/>
      <c r="W755" s="182"/>
      <c r="X755" s="182"/>
      <c r="Y755" s="182"/>
      <c r="AA755" s="183"/>
    </row>
    <row r="756" spans="9:27" s="3" customFormat="1" ht="12.75">
      <c r="I756" s="26"/>
      <c r="J756" s="182"/>
      <c r="K756" s="182"/>
      <c r="L756" s="182"/>
      <c r="M756" s="182"/>
      <c r="N756" s="182"/>
      <c r="O756" s="182"/>
      <c r="P756" s="182"/>
      <c r="Q756" s="182"/>
      <c r="R756" s="182"/>
      <c r="S756" s="182"/>
      <c r="T756" s="182"/>
      <c r="U756" s="182"/>
      <c r="V756" s="182"/>
      <c r="W756" s="182"/>
      <c r="X756" s="182"/>
      <c r="Y756" s="182"/>
      <c r="AA756" s="183"/>
    </row>
    <row r="757" spans="9:27" s="3" customFormat="1" ht="12.75">
      <c r="I757" s="26"/>
      <c r="J757" s="182"/>
      <c r="K757" s="182"/>
      <c r="L757" s="182"/>
      <c r="M757" s="182"/>
      <c r="N757" s="182"/>
      <c r="O757" s="182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AA757" s="183"/>
    </row>
    <row r="758" spans="9:27" s="3" customFormat="1" ht="12.75">
      <c r="I758" s="26"/>
      <c r="J758" s="182"/>
      <c r="K758" s="182"/>
      <c r="L758" s="182"/>
      <c r="M758" s="182"/>
      <c r="N758" s="182"/>
      <c r="O758" s="182"/>
      <c r="P758" s="182"/>
      <c r="Q758" s="182"/>
      <c r="R758" s="182"/>
      <c r="S758" s="182"/>
      <c r="T758" s="182"/>
      <c r="U758" s="182"/>
      <c r="V758" s="182"/>
      <c r="W758" s="182"/>
      <c r="X758" s="182"/>
      <c r="Y758" s="182"/>
      <c r="AA758" s="183"/>
    </row>
    <row r="759" spans="9:27" s="3" customFormat="1" ht="12.75">
      <c r="I759" s="26"/>
      <c r="J759" s="182"/>
      <c r="K759" s="182"/>
      <c r="L759" s="182"/>
      <c r="M759" s="182"/>
      <c r="N759" s="182"/>
      <c r="O759" s="182"/>
      <c r="P759" s="182"/>
      <c r="Q759" s="182"/>
      <c r="R759" s="182"/>
      <c r="S759" s="182"/>
      <c r="T759" s="182"/>
      <c r="U759" s="182"/>
      <c r="V759" s="182"/>
      <c r="W759" s="182"/>
      <c r="X759" s="182"/>
      <c r="Y759" s="182"/>
      <c r="AA759" s="183"/>
    </row>
    <row r="760" spans="9:27" s="3" customFormat="1" ht="12.75">
      <c r="I760" s="26"/>
      <c r="J760" s="182"/>
      <c r="K760" s="182"/>
      <c r="L760" s="182"/>
      <c r="M760" s="182"/>
      <c r="N760" s="182"/>
      <c r="O760" s="182"/>
      <c r="P760" s="182"/>
      <c r="Q760" s="182"/>
      <c r="R760" s="182"/>
      <c r="S760" s="182"/>
      <c r="T760" s="182"/>
      <c r="U760" s="182"/>
      <c r="V760" s="182"/>
      <c r="W760" s="182"/>
      <c r="X760" s="182"/>
      <c r="Y760" s="182"/>
      <c r="AA760" s="183"/>
    </row>
    <row r="761" spans="9:27" s="3" customFormat="1" ht="12.75">
      <c r="I761" s="26"/>
      <c r="J761" s="182"/>
      <c r="K761" s="182"/>
      <c r="L761" s="182"/>
      <c r="M761" s="182"/>
      <c r="N761" s="182"/>
      <c r="O761" s="182"/>
      <c r="P761" s="182"/>
      <c r="Q761" s="182"/>
      <c r="R761" s="182"/>
      <c r="S761" s="182"/>
      <c r="T761" s="182"/>
      <c r="U761" s="182"/>
      <c r="V761" s="182"/>
      <c r="W761" s="182"/>
      <c r="X761" s="182"/>
      <c r="Y761" s="182"/>
      <c r="AA761" s="183"/>
    </row>
    <row r="762" spans="9:27" s="3" customFormat="1" ht="12.75">
      <c r="I762" s="26"/>
      <c r="J762" s="182"/>
      <c r="K762" s="182"/>
      <c r="L762" s="182"/>
      <c r="M762" s="182"/>
      <c r="N762" s="182"/>
      <c r="O762" s="182"/>
      <c r="P762" s="182"/>
      <c r="Q762" s="182"/>
      <c r="R762" s="182"/>
      <c r="S762" s="182"/>
      <c r="T762" s="182"/>
      <c r="U762" s="182"/>
      <c r="V762" s="182"/>
      <c r="W762" s="182"/>
      <c r="X762" s="182"/>
      <c r="Y762" s="182"/>
      <c r="AA762" s="183"/>
    </row>
    <row r="763" spans="9:27" s="3" customFormat="1" ht="12.75">
      <c r="I763" s="26"/>
      <c r="J763" s="182"/>
      <c r="K763" s="182"/>
      <c r="L763" s="182"/>
      <c r="M763" s="182"/>
      <c r="N763" s="182"/>
      <c r="O763" s="182"/>
      <c r="P763" s="182"/>
      <c r="Q763" s="182"/>
      <c r="R763" s="182"/>
      <c r="S763" s="182"/>
      <c r="T763" s="182"/>
      <c r="U763" s="182"/>
      <c r="V763" s="182"/>
      <c r="W763" s="182"/>
      <c r="X763" s="182"/>
      <c r="Y763" s="182"/>
      <c r="AA763" s="183"/>
    </row>
    <row r="764" spans="9:27" s="3" customFormat="1" ht="12.75">
      <c r="I764" s="26"/>
      <c r="J764" s="182"/>
      <c r="K764" s="182"/>
      <c r="L764" s="182"/>
      <c r="M764" s="182"/>
      <c r="N764" s="182"/>
      <c r="O764" s="182"/>
      <c r="P764" s="182"/>
      <c r="Q764" s="182"/>
      <c r="R764" s="182"/>
      <c r="S764" s="182"/>
      <c r="T764" s="182"/>
      <c r="U764" s="182"/>
      <c r="V764" s="182"/>
      <c r="W764" s="182"/>
      <c r="X764" s="182"/>
      <c r="Y764" s="182"/>
      <c r="AA764" s="183"/>
    </row>
    <row r="765" spans="9:27" s="3" customFormat="1" ht="12.75">
      <c r="I765" s="26"/>
      <c r="J765" s="182"/>
      <c r="K765" s="182"/>
      <c r="L765" s="182"/>
      <c r="M765" s="182"/>
      <c r="N765" s="182"/>
      <c r="O765" s="182"/>
      <c r="P765" s="182"/>
      <c r="Q765" s="182"/>
      <c r="R765" s="182"/>
      <c r="S765" s="182"/>
      <c r="T765" s="182"/>
      <c r="U765" s="182"/>
      <c r="V765" s="182"/>
      <c r="W765" s="182"/>
      <c r="X765" s="182"/>
      <c r="Y765" s="182"/>
      <c r="AA765" s="183"/>
    </row>
    <row r="766" spans="9:27" s="3" customFormat="1" ht="12.75">
      <c r="I766" s="26"/>
      <c r="J766" s="182"/>
      <c r="K766" s="182"/>
      <c r="L766" s="182"/>
      <c r="M766" s="182"/>
      <c r="N766" s="182"/>
      <c r="O766" s="182"/>
      <c r="P766" s="182"/>
      <c r="Q766" s="182"/>
      <c r="R766" s="182"/>
      <c r="S766" s="182"/>
      <c r="T766" s="182"/>
      <c r="U766" s="182"/>
      <c r="V766" s="182"/>
      <c r="W766" s="182"/>
      <c r="X766" s="182"/>
      <c r="Y766" s="182"/>
      <c r="AA766" s="183"/>
    </row>
    <row r="767" spans="9:27" s="3" customFormat="1" ht="12.75">
      <c r="I767" s="26"/>
      <c r="J767" s="182"/>
      <c r="K767" s="182"/>
      <c r="L767" s="182"/>
      <c r="M767" s="182"/>
      <c r="N767" s="182"/>
      <c r="O767" s="182"/>
      <c r="P767" s="182"/>
      <c r="Q767" s="182"/>
      <c r="R767" s="182"/>
      <c r="S767" s="182"/>
      <c r="T767" s="182"/>
      <c r="U767" s="182"/>
      <c r="V767" s="182"/>
      <c r="W767" s="182"/>
      <c r="X767" s="182"/>
      <c r="Y767" s="182"/>
      <c r="AA767" s="183"/>
    </row>
    <row r="768" spans="9:27" s="3" customFormat="1" ht="12.75">
      <c r="I768" s="26"/>
      <c r="J768" s="182"/>
      <c r="K768" s="182"/>
      <c r="L768" s="182"/>
      <c r="M768" s="182"/>
      <c r="N768" s="182"/>
      <c r="O768" s="182"/>
      <c r="P768" s="182"/>
      <c r="Q768" s="182"/>
      <c r="R768" s="182"/>
      <c r="S768" s="182"/>
      <c r="T768" s="182"/>
      <c r="U768" s="182"/>
      <c r="V768" s="182"/>
      <c r="W768" s="182"/>
      <c r="X768" s="182"/>
      <c r="Y768" s="182"/>
      <c r="AA768" s="183"/>
    </row>
    <row r="769" spans="9:27" s="3" customFormat="1" ht="12.75">
      <c r="I769" s="26"/>
      <c r="J769" s="182"/>
      <c r="K769" s="182"/>
      <c r="L769" s="182"/>
      <c r="M769" s="182"/>
      <c r="N769" s="182"/>
      <c r="O769" s="182"/>
      <c r="P769" s="182"/>
      <c r="Q769" s="182"/>
      <c r="R769" s="182"/>
      <c r="S769" s="182"/>
      <c r="T769" s="182"/>
      <c r="U769" s="182"/>
      <c r="V769" s="182"/>
      <c r="W769" s="182"/>
      <c r="X769" s="182"/>
      <c r="Y769" s="182"/>
      <c r="AA769" s="183"/>
    </row>
    <row r="770" spans="9:27" s="3" customFormat="1" ht="12.75">
      <c r="I770" s="26"/>
      <c r="J770" s="182"/>
      <c r="K770" s="182"/>
      <c r="L770" s="182"/>
      <c r="M770" s="182"/>
      <c r="N770" s="182"/>
      <c r="O770" s="182"/>
      <c r="P770" s="182"/>
      <c r="Q770" s="182"/>
      <c r="R770" s="182"/>
      <c r="S770" s="182"/>
      <c r="T770" s="182"/>
      <c r="U770" s="182"/>
      <c r="V770" s="182"/>
      <c r="W770" s="182"/>
      <c r="X770" s="182"/>
      <c r="Y770" s="182"/>
      <c r="AA770" s="183"/>
    </row>
    <row r="771" spans="9:27" s="3" customFormat="1" ht="12.75">
      <c r="I771" s="26"/>
      <c r="J771" s="182"/>
      <c r="K771" s="182"/>
      <c r="L771" s="182"/>
      <c r="M771" s="182"/>
      <c r="N771" s="182"/>
      <c r="O771" s="182"/>
      <c r="P771" s="182"/>
      <c r="Q771" s="182"/>
      <c r="R771" s="182"/>
      <c r="S771" s="182"/>
      <c r="T771" s="182"/>
      <c r="U771" s="182"/>
      <c r="V771" s="182"/>
      <c r="W771" s="182"/>
      <c r="X771" s="182"/>
      <c r="Y771" s="182"/>
      <c r="AA771" s="183"/>
    </row>
    <row r="772" spans="9:27" s="3" customFormat="1" ht="12.75">
      <c r="I772" s="26"/>
      <c r="J772" s="182"/>
      <c r="K772" s="182"/>
      <c r="L772" s="182"/>
      <c r="M772" s="182"/>
      <c r="N772" s="182"/>
      <c r="O772" s="182"/>
      <c r="P772" s="182"/>
      <c r="Q772" s="182"/>
      <c r="R772" s="182"/>
      <c r="S772" s="182"/>
      <c r="T772" s="182"/>
      <c r="U772" s="182"/>
      <c r="V772" s="182"/>
      <c r="W772" s="182"/>
      <c r="X772" s="182"/>
      <c r="Y772" s="182"/>
      <c r="AA772" s="183"/>
    </row>
    <row r="773" spans="9:27" s="3" customFormat="1" ht="12.75">
      <c r="I773" s="26"/>
      <c r="J773" s="182"/>
      <c r="K773" s="182"/>
      <c r="L773" s="182"/>
      <c r="M773" s="182"/>
      <c r="N773" s="182"/>
      <c r="O773" s="182"/>
      <c r="P773" s="182"/>
      <c r="Q773" s="182"/>
      <c r="R773" s="182"/>
      <c r="S773" s="182"/>
      <c r="T773" s="182"/>
      <c r="U773" s="182"/>
      <c r="V773" s="182"/>
      <c r="W773" s="182"/>
      <c r="X773" s="182"/>
      <c r="Y773" s="182"/>
      <c r="AA773" s="183"/>
    </row>
    <row r="774" spans="9:27" s="3" customFormat="1" ht="12.75">
      <c r="I774" s="26"/>
      <c r="J774" s="182"/>
      <c r="K774" s="182"/>
      <c r="L774" s="182"/>
      <c r="M774" s="182"/>
      <c r="N774" s="182"/>
      <c r="O774" s="182"/>
      <c r="P774" s="182"/>
      <c r="Q774" s="182"/>
      <c r="R774" s="182"/>
      <c r="S774" s="182"/>
      <c r="T774" s="182"/>
      <c r="U774" s="182"/>
      <c r="V774" s="182"/>
      <c r="W774" s="182"/>
      <c r="X774" s="182"/>
      <c r="Y774" s="182"/>
      <c r="AA774" s="183"/>
    </row>
    <row r="775" spans="9:27" s="3" customFormat="1" ht="12.75">
      <c r="I775" s="26"/>
      <c r="J775" s="182"/>
      <c r="K775" s="182"/>
      <c r="L775" s="182"/>
      <c r="M775" s="182"/>
      <c r="N775" s="182"/>
      <c r="O775" s="182"/>
      <c r="P775" s="182"/>
      <c r="Q775" s="182"/>
      <c r="R775" s="182"/>
      <c r="S775" s="182"/>
      <c r="T775" s="182"/>
      <c r="U775" s="182"/>
      <c r="V775" s="182"/>
      <c r="W775" s="182"/>
      <c r="X775" s="182"/>
      <c r="Y775" s="182"/>
      <c r="AA775" s="183"/>
    </row>
    <row r="776" spans="9:27" s="3" customFormat="1" ht="12.75">
      <c r="I776" s="26"/>
      <c r="J776" s="182"/>
      <c r="K776" s="182"/>
      <c r="L776" s="182"/>
      <c r="M776" s="182"/>
      <c r="N776" s="182"/>
      <c r="O776" s="182"/>
      <c r="P776" s="182"/>
      <c r="Q776" s="182"/>
      <c r="R776" s="182"/>
      <c r="S776" s="182"/>
      <c r="T776" s="182"/>
      <c r="U776" s="182"/>
      <c r="V776" s="182"/>
      <c r="W776" s="182"/>
      <c r="X776" s="182"/>
      <c r="Y776" s="182"/>
      <c r="AA776" s="183"/>
    </row>
    <row r="777" spans="9:27" s="3" customFormat="1" ht="12.75">
      <c r="I777" s="26"/>
      <c r="J777" s="182"/>
      <c r="K777" s="182"/>
      <c r="L777" s="182"/>
      <c r="M777" s="182"/>
      <c r="N777" s="182"/>
      <c r="O777" s="182"/>
      <c r="P777" s="182"/>
      <c r="Q777" s="182"/>
      <c r="R777" s="182"/>
      <c r="S777" s="182"/>
      <c r="T777" s="182"/>
      <c r="U777" s="182"/>
      <c r="V777" s="182"/>
      <c r="W777" s="182"/>
      <c r="X777" s="182"/>
      <c r="Y777" s="182"/>
      <c r="AA777" s="183"/>
    </row>
    <row r="778" spans="9:27" s="3" customFormat="1" ht="12.75">
      <c r="I778" s="26"/>
      <c r="J778" s="182"/>
      <c r="K778" s="182"/>
      <c r="L778" s="182"/>
      <c r="M778" s="182"/>
      <c r="N778" s="182"/>
      <c r="O778" s="182"/>
      <c r="P778" s="182"/>
      <c r="Q778" s="182"/>
      <c r="R778" s="182"/>
      <c r="S778" s="182"/>
      <c r="T778" s="182"/>
      <c r="U778" s="182"/>
      <c r="V778" s="182"/>
      <c r="W778" s="182"/>
      <c r="X778" s="182"/>
      <c r="Y778" s="182"/>
      <c r="AA778" s="183"/>
    </row>
    <row r="779" spans="9:27" s="3" customFormat="1" ht="12.75">
      <c r="I779" s="26"/>
      <c r="J779" s="182"/>
      <c r="K779" s="182"/>
      <c r="L779" s="182"/>
      <c r="M779" s="182"/>
      <c r="N779" s="182"/>
      <c r="O779" s="182"/>
      <c r="P779" s="182"/>
      <c r="Q779" s="182"/>
      <c r="R779" s="182"/>
      <c r="S779" s="182"/>
      <c r="T779" s="182"/>
      <c r="U779" s="182"/>
      <c r="V779" s="182"/>
      <c r="W779" s="182"/>
      <c r="X779" s="182"/>
      <c r="Y779" s="182"/>
      <c r="AA779" s="183"/>
    </row>
    <row r="780" spans="9:27" s="3" customFormat="1" ht="12.75">
      <c r="I780" s="26"/>
      <c r="J780" s="182"/>
      <c r="K780" s="182"/>
      <c r="L780" s="182"/>
      <c r="M780" s="182"/>
      <c r="N780" s="182"/>
      <c r="O780" s="182"/>
      <c r="P780" s="182"/>
      <c r="Q780" s="182"/>
      <c r="R780" s="182"/>
      <c r="S780" s="182"/>
      <c r="T780" s="182"/>
      <c r="U780" s="182"/>
      <c r="V780" s="182"/>
      <c r="W780" s="182"/>
      <c r="X780" s="182"/>
      <c r="Y780" s="182"/>
      <c r="AA780" s="183"/>
    </row>
    <row r="781" spans="9:27" s="3" customFormat="1" ht="12.75">
      <c r="I781" s="26"/>
      <c r="J781" s="182"/>
      <c r="K781" s="182"/>
      <c r="L781" s="182"/>
      <c r="M781" s="182"/>
      <c r="N781" s="182"/>
      <c r="O781" s="182"/>
      <c r="P781" s="182"/>
      <c r="Q781" s="182"/>
      <c r="R781" s="182"/>
      <c r="S781" s="182"/>
      <c r="T781" s="182"/>
      <c r="U781" s="182"/>
      <c r="V781" s="182"/>
      <c r="W781" s="182"/>
      <c r="X781" s="182"/>
      <c r="Y781" s="182"/>
      <c r="AA781" s="183"/>
    </row>
    <row r="782" spans="9:27" s="3" customFormat="1" ht="12.75">
      <c r="I782" s="26"/>
      <c r="J782" s="182"/>
      <c r="K782" s="182"/>
      <c r="L782" s="182"/>
      <c r="M782" s="182"/>
      <c r="N782" s="182"/>
      <c r="O782" s="182"/>
      <c r="P782" s="182"/>
      <c r="Q782" s="182"/>
      <c r="R782" s="182"/>
      <c r="S782" s="182"/>
      <c r="T782" s="182"/>
      <c r="U782" s="182"/>
      <c r="V782" s="182"/>
      <c r="W782" s="182"/>
      <c r="X782" s="182"/>
      <c r="Y782" s="182"/>
      <c r="AA782" s="183"/>
    </row>
    <row r="783" spans="9:27" s="3" customFormat="1" ht="12.75">
      <c r="I783" s="26"/>
      <c r="J783" s="182"/>
      <c r="K783" s="182"/>
      <c r="L783" s="182"/>
      <c r="M783" s="182"/>
      <c r="N783" s="182"/>
      <c r="O783" s="182"/>
      <c r="P783" s="182"/>
      <c r="Q783" s="182"/>
      <c r="R783" s="182"/>
      <c r="S783" s="182"/>
      <c r="T783" s="182"/>
      <c r="U783" s="182"/>
      <c r="V783" s="182"/>
      <c r="W783" s="182"/>
      <c r="X783" s="182"/>
      <c r="Y783" s="182"/>
      <c r="AA783" s="183"/>
    </row>
    <row r="784" spans="9:27" s="3" customFormat="1" ht="12.75">
      <c r="I784" s="26"/>
      <c r="J784" s="182"/>
      <c r="K784" s="182"/>
      <c r="L784" s="182"/>
      <c r="M784" s="182"/>
      <c r="N784" s="182"/>
      <c r="O784" s="182"/>
      <c r="P784" s="182"/>
      <c r="Q784" s="182"/>
      <c r="R784" s="182"/>
      <c r="S784" s="182"/>
      <c r="T784" s="182"/>
      <c r="U784" s="182"/>
      <c r="V784" s="182"/>
      <c r="W784" s="182"/>
      <c r="X784" s="182"/>
      <c r="Y784" s="182"/>
      <c r="AA784" s="183"/>
    </row>
    <row r="785" spans="9:27" s="3" customFormat="1" ht="12.75">
      <c r="I785" s="26"/>
      <c r="J785" s="182"/>
      <c r="K785" s="182"/>
      <c r="L785" s="182"/>
      <c r="M785" s="182"/>
      <c r="N785" s="182"/>
      <c r="O785" s="182"/>
      <c r="P785" s="182"/>
      <c r="Q785" s="182"/>
      <c r="R785" s="182"/>
      <c r="S785" s="182"/>
      <c r="T785" s="182"/>
      <c r="U785" s="182"/>
      <c r="V785" s="182"/>
      <c r="W785" s="182"/>
      <c r="X785" s="182"/>
      <c r="Y785" s="182"/>
      <c r="AA785" s="183"/>
    </row>
    <row r="786" spans="9:27" s="3" customFormat="1" ht="12.75">
      <c r="I786" s="26"/>
      <c r="J786" s="182"/>
      <c r="K786" s="182"/>
      <c r="L786" s="182"/>
      <c r="M786" s="182"/>
      <c r="N786" s="182"/>
      <c r="O786" s="182"/>
      <c r="P786" s="182"/>
      <c r="Q786" s="182"/>
      <c r="R786" s="182"/>
      <c r="S786" s="182"/>
      <c r="T786" s="182"/>
      <c r="U786" s="182"/>
      <c r="V786" s="182"/>
      <c r="W786" s="182"/>
      <c r="X786" s="182"/>
      <c r="Y786" s="182"/>
      <c r="AA786" s="183"/>
    </row>
    <row r="787" spans="9:27" s="3" customFormat="1" ht="12.75">
      <c r="I787" s="26"/>
      <c r="J787" s="182"/>
      <c r="K787" s="182"/>
      <c r="L787" s="182"/>
      <c r="M787" s="182"/>
      <c r="N787" s="182"/>
      <c r="O787" s="182"/>
      <c r="P787" s="182"/>
      <c r="Q787" s="182"/>
      <c r="R787" s="182"/>
      <c r="S787" s="182"/>
      <c r="T787" s="182"/>
      <c r="U787" s="182"/>
      <c r="V787" s="182"/>
      <c r="W787" s="182"/>
      <c r="X787" s="182"/>
      <c r="Y787" s="182"/>
      <c r="AA787" s="183"/>
    </row>
    <row r="788" spans="9:27" s="3" customFormat="1" ht="12.75">
      <c r="I788" s="26"/>
      <c r="J788" s="182"/>
      <c r="K788" s="182"/>
      <c r="L788" s="182"/>
      <c r="M788" s="182"/>
      <c r="N788" s="182"/>
      <c r="O788" s="182"/>
      <c r="P788" s="182"/>
      <c r="Q788" s="182"/>
      <c r="R788" s="182"/>
      <c r="S788" s="182"/>
      <c r="T788" s="182"/>
      <c r="U788" s="182"/>
      <c r="V788" s="182"/>
      <c r="W788" s="182"/>
      <c r="X788" s="182"/>
      <c r="Y788" s="182"/>
      <c r="AA788" s="183"/>
    </row>
    <row r="789" spans="9:27" s="3" customFormat="1" ht="12.75">
      <c r="I789" s="26"/>
      <c r="J789" s="182"/>
      <c r="K789" s="182"/>
      <c r="L789" s="182"/>
      <c r="M789" s="182"/>
      <c r="N789" s="182"/>
      <c r="O789" s="182"/>
      <c r="P789" s="182"/>
      <c r="Q789" s="182"/>
      <c r="R789" s="182"/>
      <c r="S789" s="182"/>
      <c r="T789" s="182"/>
      <c r="U789" s="182"/>
      <c r="V789" s="182"/>
      <c r="W789" s="182"/>
      <c r="X789" s="182"/>
      <c r="Y789" s="182"/>
      <c r="AA789" s="183"/>
    </row>
    <row r="790" spans="9:27" s="3" customFormat="1" ht="12.75">
      <c r="I790" s="26"/>
      <c r="J790" s="182"/>
      <c r="K790" s="182"/>
      <c r="L790" s="182"/>
      <c r="M790" s="182"/>
      <c r="N790" s="182"/>
      <c r="O790" s="182"/>
      <c r="P790" s="182"/>
      <c r="Q790" s="182"/>
      <c r="R790" s="182"/>
      <c r="S790" s="182"/>
      <c r="T790" s="182"/>
      <c r="U790" s="182"/>
      <c r="V790" s="182"/>
      <c r="W790" s="182"/>
      <c r="X790" s="182"/>
      <c r="Y790" s="182"/>
      <c r="AA790" s="183"/>
    </row>
    <row r="791" spans="9:27" s="3" customFormat="1" ht="12.75">
      <c r="I791" s="26"/>
      <c r="J791" s="182"/>
      <c r="K791" s="182"/>
      <c r="L791" s="182"/>
      <c r="M791" s="182"/>
      <c r="N791" s="182"/>
      <c r="O791" s="182"/>
      <c r="P791" s="182"/>
      <c r="Q791" s="182"/>
      <c r="R791" s="182"/>
      <c r="S791" s="182"/>
      <c r="T791" s="182"/>
      <c r="U791" s="182"/>
      <c r="V791" s="182"/>
      <c r="W791" s="182"/>
      <c r="X791" s="182"/>
      <c r="Y791" s="182"/>
      <c r="AA791" s="183"/>
    </row>
    <row r="792" spans="9:27" s="3" customFormat="1" ht="12.75">
      <c r="I792" s="26"/>
      <c r="J792" s="182"/>
      <c r="K792" s="182"/>
      <c r="L792" s="182"/>
      <c r="M792" s="182"/>
      <c r="N792" s="182"/>
      <c r="O792" s="182"/>
      <c r="P792" s="182"/>
      <c r="Q792" s="182"/>
      <c r="R792" s="182"/>
      <c r="S792" s="182"/>
      <c r="T792" s="182"/>
      <c r="U792" s="182"/>
      <c r="V792" s="182"/>
      <c r="W792" s="182"/>
      <c r="X792" s="182"/>
      <c r="Y792" s="182"/>
      <c r="AA792" s="183"/>
    </row>
    <row r="793" spans="9:27" s="3" customFormat="1" ht="12.75">
      <c r="I793" s="26"/>
      <c r="J793" s="182"/>
      <c r="K793" s="182"/>
      <c r="L793" s="182"/>
      <c r="M793" s="182"/>
      <c r="N793" s="182"/>
      <c r="O793" s="182"/>
      <c r="P793" s="182"/>
      <c r="Q793" s="182"/>
      <c r="R793" s="182"/>
      <c r="S793" s="182"/>
      <c r="T793" s="182"/>
      <c r="U793" s="182"/>
      <c r="V793" s="182"/>
      <c r="W793" s="182"/>
      <c r="X793" s="182"/>
      <c r="Y793" s="182"/>
      <c r="AA793" s="183"/>
    </row>
    <row r="794" spans="9:27" s="3" customFormat="1" ht="12.75">
      <c r="I794" s="26"/>
      <c r="J794" s="182"/>
      <c r="K794" s="182"/>
      <c r="L794" s="182"/>
      <c r="M794" s="182"/>
      <c r="N794" s="182"/>
      <c r="O794" s="182"/>
      <c r="P794" s="182"/>
      <c r="Q794" s="182"/>
      <c r="R794" s="182"/>
      <c r="S794" s="182"/>
      <c r="T794" s="182"/>
      <c r="U794" s="182"/>
      <c r="V794" s="182"/>
      <c r="W794" s="182"/>
      <c r="X794" s="182"/>
      <c r="Y794" s="182"/>
      <c r="AA794" s="183"/>
    </row>
    <row r="795" spans="9:27" s="3" customFormat="1" ht="12.75">
      <c r="I795" s="26"/>
      <c r="J795" s="182"/>
      <c r="K795" s="182"/>
      <c r="L795" s="182"/>
      <c r="M795" s="182"/>
      <c r="N795" s="182"/>
      <c r="O795" s="182"/>
      <c r="P795" s="182"/>
      <c r="Q795" s="182"/>
      <c r="R795" s="182"/>
      <c r="S795" s="182"/>
      <c r="T795" s="182"/>
      <c r="U795" s="182"/>
      <c r="V795" s="182"/>
      <c r="W795" s="182"/>
      <c r="X795" s="182"/>
      <c r="Y795" s="182"/>
      <c r="AA795" s="183"/>
    </row>
    <row r="796" spans="9:27" s="3" customFormat="1" ht="12.75">
      <c r="I796" s="26"/>
      <c r="J796" s="182"/>
      <c r="K796" s="182"/>
      <c r="L796" s="182"/>
      <c r="M796" s="182"/>
      <c r="N796" s="182"/>
      <c r="O796" s="182"/>
      <c r="P796" s="182"/>
      <c r="Q796" s="182"/>
      <c r="R796" s="182"/>
      <c r="S796" s="182"/>
      <c r="T796" s="182"/>
      <c r="U796" s="182"/>
      <c r="V796" s="182"/>
      <c r="W796" s="182"/>
      <c r="X796" s="182"/>
      <c r="Y796" s="182"/>
      <c r="AA796" s="183"/>
    </row>
    <row r="797" spans="9:27" s="3" customFormat="1" ht="12.75">
      <c r="I797" s="26"/>
      <c r="J797" s="182"/>
      <c r="K797" s="182"/>
      <c r="L797" s="182"/>
      <c r="M797" s="182"/>
      <c r="N797" s="182"/>
      <c r="O797" s="182"/>
      <c r="P797" s="182"/>
      <c r="Q797" s="182"/>
      <c r="R797" s="182"/>
      <c r="S797" s="182"/>
      <c r="T797" s="182"/>
      <c r="U797" s="182"/>
      <c r="V797" s="182"/>
      <c r="W797" s="182"/>
      <c r="X797" s="182"/>
      <c r="Y797" s="182"/>
      <c r="AA797" s="183"/>
    </row>
    <row r="798" spans="9:27" s="3" customFormat="1" ht="12.75">
      <c r="I798" s="26"/>
      <c r="J798" s="182"/>
      <c r="K798" s="182"/>
      <c r="L798" s="182"/>
      <c r="M798" s="182"/>
      <c r="N798" s="182"/>
      <c r="O798" s="182"/>
      <c r="P798" s="182"/>
      <c r="Q798" s="182"/>
      <c r="R798" s="182"/>
      <c r="S798" s="182"/>
      <c r="T798" s="182"/>
      <c r="U798" s="182"/>
      <c r="V798" s="182"/>
      <c r="W798" s="182"/>
      <c r="X798" s="182"/>
      <c r="Y798" s="182"/>
      <c r="AA798" s="183"/>
    </row>
    <row r="799" spans="9:27" s="3" customFormat="1" ht="12.75">
      <c r="I799" s="26"/>
      <c r="J799" s="182"/>
      <c r="K799" s="182"/>
      <c r="L799" s="182"/>
      <c r="M799" s="182"/>
      <c r="N799" s="182"/>
      <c r="O799" s="182"/>
      <c r="P799" s="182"/>
      <c r="Q799" s="182"/>
      <c r="R799" s="182"/>
      <c r="S799" s="182"/>
      <c r="T799" s="182"/>
      <c r="U799" s="182"/>
      <c r="V799" s="182"/>
      <c r="W799" s="182"/>
      <c r="X799" s="182"/>
      <c r="Y799" s="182"/>
      <c r="AA799" s="183"/>
    </row>
    <row r="800" spans="9:27" s="3" customFormat="1" ht="12.75">
      <c r="I800" s="26"/>
      <c r="J800" s="182"/>
      <c r="K800" s="182"/>
      <c r="L800" s="182"/>
      <c r="M800" s="182"/>
      <c r="N800" s="182"/>
      <c r="O800" s="182"/>
      <c r="P800" s="182"/>
      <c r="Q800" s="182"/>
      <c r="R800" s="182"/>
      <c r="S800" s="182"/>
      <c r="T800" s="182"/>
      <c r="U800" s="182"/>
      <c r="V800" s="182"/>
      <c r="W800" s="182"/>
      <c r="X800" s="182"/>
      <c r="Y800" s="182"/>
      <c r="AA800" s="183"/>
    </row>
    <row r="801" spans="9:27" s="3" customFormat="1" ht="12.75">
      <c r="I801" s="26"/>
      <c r="J801" s="182"/>
      <c r="K801" s="182"/>
      <c r="L801" s="182"/>
      <c r="M801" s="182"/>
      <c r="N801" s="182"/>
      <c r="O801" s="182"/>
      <c r="P801" s="182"/>
      <c r="Q801" s="182"/>
      <c r="R801" s="182"/>
      <c r="S801" s="182"/>
      <c r="T801" s="182"/>
      <c r="U801" s="182"/>
      <c r="V801" s="182"/>
      <c r="W801" s="182"/>
      <c r="X801" s="182"/>
      <c r="Y801" s="182"/>
      <c r="AA801" s="183"/>
    </row>
    <row r="802" spans="9:27" s="3" customFormat="1" ht="12.75">
      <c r="I802" s="26"/>
      <c r="J802" s="182"/>
      <c r="K802" s="182"/>
      <c r="L802" s="182"/>
      <c r="M802" s="182"/>
      <c r="N802" s="182"/>
      <c r="O802" s="182"/>
      <c r="P802" s="182"/>
      <c r="Q802" s="182"/>
      <c r="R802" s="182"/>
      <c r="S802" s="182"/>
      <c r="T802" s="182"/>
      <c r="U802" s="182"/>
      <c r="V802" s="182"/>
      <c r="W802" s="182"/>
      <c r="X802" s="182"/>
      <c r="Y802" s="182"/>
      <c r="AA802" s="183"/>
    </row>
    <row r="803" spans="9:27" s="3" customFormat="1" ht="12.75">
      <c r="I803" s="26"/>
      <c r="J803" s="182"/>
      <c r="K803" s="182"/>
      <c r="L803" s="182"/>
      <c r="M803" s="182"/>
      <c r="N803" s="182"/>
      <c r="O803" s="182"/>
      <c r="P803" s="182"/>
      <c r="Q803" s="182"/>
      <c r="R803" s="182"/>
      <c r="S803" s="182"/>
      <c r="T803" s="182"/>
      <c r="U803" s="182"/>
      <c r="V803" s="182"/>
      <c r="W803" s="182"/>
      <c r="X803" s="182"/>
      <c r="Y803" s="182"/>
      <c r="AA803" s="183"/>
    </row>
    <row r="804" spans="9:27" s="3" customFormat="1" ht="12.75">
      <c r="I804" s="26"/>
      <c r="J804" s="182"/>
      <c r="K804" s="182"/>
      <c r="L804" s="182"/>
      <c r="M804" s="182"/>
      <c r="N804" s="182"/>
      <c r="O804" s="182"/>
      <c r="P804" s="182"/>
      <c r="Q804" s="182"/>
      <c r="R804" s="182"/>
      <c r="S804" s="182"/>
      <c r="T804" s="182"/>
      <c r="U804" s="182"/>
      <c r="V804" s="182"/>
      <c r="W804" s="182"/>
      <c r="X804" s="182"/>
      <c r="Y804" s="182"/>
      <c r="AA804" s="183"/>
    </row>
    <row r="805" spans="9:27" s="3" customFormat="1" ht="12.75">
      <c r="I805" s="26"/>
      <c r="J805" s="182"/>
      <c r="K805" s="182"/>
      <c r="L805" s="182"/>
      <c r="M805" s="182"/>
      <c r="N805" s="182"/>
      <c r="O805" s="182"/>
      <c r="P805" s="182"/>
      <c r="Q805" s="182"/>
      <c r="R805" s="182"/>
      <c r="S805" s="182"/>
      <c r="T805" s="182"/>
      <c r="U805" s="182"/>
      <c r="V805" s="182"/>
      <c r="W805" s="182"/>
      <c r="X805" s="182"/>
      <c r="Y805" s="182"/>
      <c r="AA805" s="183"/>
    </row>
    <row r="806" spans="9:27" s="3" customFormat="1" ht="12.75">
      <c r="I806" s="26"/>
      <c r="J806" s="182"/>
      <c r="K806" s="182"/>
      <c r="L806" s="182"/>
      <c r="M806" s="182"/>
      <c r="N806" s="182"/>
      <c r="O806" s="182"/>
      <c r="P806" s="182"/>
      <c r="Q806" s="182"/>
      <c r="R806" s="182"/>
      <c r="S806" s="182"/>
      <c r="T806" s="182"/>
      <c r="U806" s="182"/>
      <c r="V806" s="182"/>
      <c r="W806" s="182"/>
      <c r="X806" s="182"/>
      <c r="Y806" s="182"/>
      <c r="AA806" s="183"/>
    </row>
    <row r="807" spans="9:27" s="3" customFormat="1" ht="12.75">
      <c r="I807" s="26"/>
      <c r="J807" s="182"/>
      <c r="K807" s="182"/>
      <c r="L807" s="182"/>
      <c r="M807" s="182"/>
      <c r="N807" s="182"/>
      <c r="O807" s="182"/>
      <c r="P807" s="182"/>
      <c r="Q807" s="182"/>
      <c r="R807" s="182"/>
      <c r="S807" s="182"/>
      <c r="T807" s="182"/>
      <c r="U807" s="182"/>
      <c r="V807" s="182"/>
      <c r="W807" s="182"/>
      <c r="X807" s="182"/>
      <c r="Y807" s="182"/>
      <c r="AA807" s="183"/>
    </row>
    <row r="808" spans="9:27" s="3" customFormat="1" ht="12.75">
      <c r="I808" s="26"/>
      <c r="J808" s="182"/>
      <c r="K808" s="182"/>
      <c r="L808" s="182"/>
      <c r="M808" s="182"/>
      <c r="N808" s="182"/>
      <c r="O808" s="182"/>
      <c r="P808" s="182"/>
      <c r="Q808" s="182"/>
      <c r="R808" s="182"/>
      <c r="S808" s="182"/>
      <c r="T808" s="182"/>
      <c r="U808" s="182"/>
      <c r="V808" s="182"/>
      <c r="W808" s="182"/>
      <c r="X808" s="182"/>
      <c r="Y808" s="182"/>
      <c r="AA808" s="183"/>
    </row>
    <row r="809" spans="9:27" s="3" customFormat="1" ht="12.75">
      <c r="I809" s="26"/>
      <c r="J809" s="182"/>
      <c r="K809" s="182"/>
      <c r="L809" s="182"/>
      <c r="M809" s="182"/>
      <c r="N809" s="182"/>
      <c r="O809" s="182"/>
      <c r="P809" s="182"/>
      <c r="Q809" s="182"/>
      <c r="R809" s="182"/>
      <c r="S809" s="182"/>
      <c r="T809" s="182"/>
      <c r="U809" s="182"/>
      <c r="V809" s="182"/>
      <c r="W809" s="182"/>
      <c r="X809" s="182"/>
      <c r="Y809" s="182"/>
      <c r="AA809" s="183"/>
    </row>
    <row r="810" spans="9:27" s="3" customFormat="1" ht="12.75">
      <c r="I810" s="26"/>
      <c r="J810" s="182"/>
      <c r="K810" s="182"/>
      <c r="L810" s="182"/>
      <c r="M810" s="182"/>
      <c r="N810" s="182"/>
      <c r="O810" s="182"/>
      <c r="P810" s="182"/>
      <c r="Q810" s="182"/>
      <c r="R810" s="182"/>
      <c r="S810" s="182"/>
      <c r="T810" s="182"/>
      <c r="U810" s="182"/>
      <c r="V810" s="182"/>
      <c r="W810" s="182"/>
      <c r="X810" s="182"/>
      <c r="Y810" s="182"/>
      <c r="AA810" s="183"/>
    </row>
    <row r="811" spans="9:27" s="3" customFormat="1" ht="12.75">
      <c r="I811" s="26"/>
      <c r="J811" s="182"/>
      <c r="K811" s="182"/>
      <c r="L811" s="182"/>
      <c r="M811" s="182"/>
      <c r="N811" s="182"/>
      <c r="O811" s="182"/>
      <c r="P811" s="182"/>
      <c r="Q811" s="182"/>
      <c r="R811" s="182"/>
      <c r="S811" s="182"/>
      <c r="T811" s="182"/>
      <c r="U811" s="182"/>
      <c r="V811" s="182"/>
      <c r="W811" s="182"/>
      <c r="X811" s="182"/>
      <c r="Y811" s="182"/>
      <c r="AA811" s="183"/>
    </row>
    <row r="812" spans="9:27" s="3" customFormat="1" ht="12.75">
      <c r="I812" s="26"/>
      <c r="J812" s="182"/>
      <c r="K812" s="182"/>
      <c r="L812" s="182"/>
      <c r="M812" s="182"/>
      <c r="N812" s="182"/>
      <c r="O812" s="182"/>
      <c r="P812" s="182"/>
      <c r="Q812" s="182"/>
      <c r="R812" s="182"/>
      <c r="S812" s="182"/>
      <c r="T812" s="182"/>
      <c r="U812" s="182"/>
      <c r="V812" s="182"/>
      <c r="W812" s="182"/>
      <c r="X812" s="182"/>
      <c r="Y812" s="182"/>
      <c r="AA812" s="183"/>
    </row>
    <row r="813" spans="9:27" s="3" customFormat="1" ht="12.75">
      <c r="I813" s="26"/>
      <c r="J813" s="182"/>
      <c r="K813" s="182"/>
      <c r="L813" s="182"/>
      <c r="M813" s="182"/>
      <c r="N813" s="182"/>
      <c r="O813" s="182"/>
      <c r="P813" s="182"/>
      <c r="Q813" s="182"/>
      <c r="R813" s="182"/>
      <c r="S813" s="182"/>
      <c r="T813" s="182"/>
      <c r="U813" s="182"/>
      <c r="V813" s="182"/>
      <c r="W813" s="182"/>
      <c r="X813" s="182"/>
      <c r="Y813" s="182"/>
      <c r="AA813" s="183"/>
    </row>
    <row r="814" spans="9:27" s="3" customFormat="1" ht="12.75">
      <c r="I814" s="26"/>
      <c r="J814" s="182"/>
      <c r="K814" s="182"/>
      <c r="L814" s="182"/>
      <c r="M814" s="182"/>
      <c r="N814" s="182"/>
      <c r="O814" s="182"/>
      <c r="P814" s="182"/>
      <c r="Q814" s="182"/>
      <c r="R814" s="182"/>
      <c r="S814" s="182"/>
      <c r="T814" s="182"/>
      <c r="U814" s="182"/>
      <c r="V814" s="182"/>
      <c r="W814" s="182"/>
      <c r="X814" s="182"/>
      <c r="Y814" s="182"/>
      <c r="AA814" s="183"/>
    </row>
    <row r="815" spans="9:27" s="3" customFormat="1" ht="12.75">
      <c r="I815" s="26"/>
      <c r="J815" s="182"/>
      <c r="K815" s="182"/>
      <c r="L815" s="182"/>
      <c r="M815" s="182"/>
      <c r="N815" s="182"/>
      <c r="O815" s="182"/>
      <c r="P815" s="182"/>
      <c r="Q815" s="182"/>
      <c r="R815" s="182"/>
      <c r="S815" s="182"/>
      <c r="T815" s="182"/>
      <c r="U815" s="182"/>
      <c r="V815" s="182"/>
      <c r="W815" s="182"/>
      <c r="X815" s="182"/>
      <c r="Y815" s="182"/>
      <c r="AA815" s="183"/>
    </row>
    <row r="816" spans="9:27" s="3" customFormat="1" ht="12.75">
      <c r="I816" s="26"/>
      <c r="J816" s="182"/>
      <c r="K816" s="182"/>
      <c r="L816" s="182"/>
      <c r="M816" s="182"/>
      <c r="N816" s="182"/>
      <c r="O816" s="182"/>
      <c r="P816" s="182"/>
      <c r="Q816" s="182"/>
      <c r="R816" s="182"/>
      <c r="S816" s="182"/>
      <c r="T816" s="182"/>
      <c r="U816" s="182"/>
      <c r="V816" s="182"/>
      <c r="W816" s="182"/>
      <c r="X816" s="182"/>
      <c r="Y816" s="182"/>
      <c r="AA816" s="183"/>
    </row>
    <row r="817" spans="9:27" s="3" customFormat="1" ht="12.75">
      <c r="I817" s="26"/>
      <c r="J817" s="182"/>
      <c r="K817" s="182"/>
      <c r="L817" s="182"/>
      <c r="M817" s="182"/>
      <c r="N817" s="182"/>
      <c r="O817" s="182"/>
      <c r="P817" s="182"/>
      <c r="Q817" s="182"/>
      <c r="R817" s="182"/>
      <c r="S817" s="182"/>
      <c r="T817" s="182"/>
      <c r="U817" s="182"/>
      <c r="V817" s="182"/>
      <c r="W817" s="182"/>
      <c r="X817" s="182"/>
      <c r="Y817" s="182"/>
      <c r="AA817" s="183"/>
    </row>
    <row r="818" spans="9:27" s="3" customFormat="1" ht="12.75">
      <c r="I818" s="26"/>
      <c r="J818" s="182"/>
      <c r="K818" s="182"/>
      <c r="L818" s="182"/>
      <c r="M818" s="182"/>
      <c r="N818" s="182"/>
      <c r="O818" s="182"/>
      <c r="P818" s="182"/>
      <c r="Q818" s="182"/>
      <c r="R818" s="182"/>
      <c r="S818" s="182"/>
      <c r="T818" s="182"/>
      <c r="U818" s="182"/>
      <c r="V818" s="182"/>
      <c r="W818" s="182"/>
      <c r="X818" s="182"/>
      <c r="Y818" s="182"/>
      <c r="AA818" s="183"/>
    </row>
    <row r="819" spans="9:27" s="3" customFormat="1" ht="12.75">
      <c r="I819" s="26"/>
      <c r="J819" s="182"/>
      <c r="K819" s="182"/>
      <c r="L819" s="182"/>
      <c r="M819" s="182"/>
      <c r="N819" s="182"/>
      <c r="O819" s="182"/>
      <c r="P819" s="182"/>
      <c r="Q819" s="182"/>
      <c r="R819" s="182"/>
      <c r="S819" s="182"/>
      <c r="T819" s="182"/>
      <c r="U819" s="182"/>
      <c r="V819" s="182"/>
      <c r="W819" s="182"/>
      <c r="X819" s="182"/>
      <c r="Y819" s="182"/>
      <c r="AA819" s="183"/>
    </row>
    <row r="820" spans="9:27" s="3" customFormat="1" ht="12.75">
      <c r="I820" s="26"/>
      <c r="J820" s="182"/>
      <c r="K820" s="182"/>
      <c r="L820" s="182"/>
      <c r="M820" s="182"/>
      <c r="N820" s="182"/>
      <c r="O820" s="182"/>
      <c r="P820" s="182"/>
      <c r="Q820" s="182"/>
      <c r="R820" s="182"/>
      <c r="S820" s="182"/>
      <c r="T820" s="182"/>
      <c r="U820" s="182"/>
      <c r="V820" s="182"/>
      <c r="W820" s="182"/>
      <c r="X820" s="182"/>
      <c r="Y820" s="182"/>
      <c r="AA820" s="183"/>
    </row>
    <row r="821" spans="9:27" s="3" customFormat="1" ht="12.75">
      <c r="I821" s="26"/>
      <c r="J821" s="182"/>
      <c r="K821" s="182"/>
      <c r="L821" s="182"/>
      <c r="M821" s="182"/>
      <c r="N821" s="182"/>
      <c r="O821" s="182"/>
      <c r="P821" s="182"/>
      <c r="Q821" s="182"/>
      <c r="R821" s="182"/>
      <c r="S821" s="182"/>
      <c r="T821" s="182"/>
      <c r="U821" s="182"/>
      <c r="V821" s="182"/>
      <c r="W821" s="182"/>
      <c r="X821" s="182"/>
      <c r="Y821" s="182"/>
      <c r="AA821" s="183"/>
    </row>
    <row r="822" spans="9:27" s="3" customFormat="1" ht="12.75">
      <c r="I822" s="26"/>
      <c r="J822" s="182"/>
      <c r="K822" s="182"/>
      <c r="L822" s="182"/>
      <c r="M822" s="182"/>
      <c r="N822" s="182"/>
      <c r="O822" s="182"/>
      <c r="P822" s="182"/>
      <c r="Q822" s="182"/>
      <c r="R822" s="182"/>
      <c r="S822" s="182"/>
      <c r="T822" s="182"/>
      <c r="U822" s="182"/>
      <c r="V822" s="182"/>
      <c r="W822" s="182"/>
      <c r="X822" s="182"/>
      <c r="Y822" s="182"/>
      <c r="AA822" s="183"/>
    </row>
    <row r="823" spans="9:27" s="3" customFormat="1" ht="12.75">
      <c r="I823" s="26"/>
      <c r="J823" s="182"/>
      <c r="K823" s="182"/>
      <c r="L823" s="182"/>
      <c r="M823" s="182"/>
      <c r="N823" s="182"/>
      <c r="O823" s="182"/>
      <c r="P823" s="182"/>
      <c r="Q823" s="182"/>
      <c r="R823" s="182"/>
      <c r="S823" s="182"/>
      <c r="T823" s="182"/>
      <c r="U823" s="182"/>
      <c r="V823" s="182"/>
      <c r="W823" s="182"/>
      <c r="X823" s="182"/>
      <c r="Y823" s="182"/>
      <c r="AA823" s="183"/>
    </row>
    <row r="824" spans="9:27" s="3" customFormat="1" ht="12.75">
      <c r="I824" s="26"/>
      <c r="J824" s="182"/>
      <c r="K824" s="182"/>
      <c r="L824" s="182"/>
      <c r="M824" s="182"/>
      <c r="N824" s="182"/>
      <c r="O824" s="182"/>
      <c r="P824" s="182"/>
      <c r="Q824" s="182"/>
      <c r="R824" s="182"/>
      <c r="S824" s="182"/>
      <c r="T824" s="182"/>
      <c r="U824" s="182"/>
      <c r="V824" s="182"/>
      <c r="W824" s="182"/>
      <c r="X824" s="182"/>
      <c r="Y824" s="182"/>
      <c r="AA824" s="183"/>
    </row>
    <row r="825" spans="9:27" s="3" customFormat="1" ht="12.75">
      <c r="I825" s="26"/>
      <c r="J825" s="182"/>
      <c r="K825" s="182"/>
      <c r="L825" s="182"/>
      <c r="M825" s="182"/>
      <c r="N825" s="182"/>
      <c r="O825" s="182"/>
      <c r="P825" s="182"/>
      <c r="Q825" s="182"/>
      <c r="R825" s="182"/>
      <c r="S825" s="182"/>
      <c r="T825" s="182"/>
      <c r="U825" s="182"/>
      <c r="V825" s="182"/>
      <c r="W825" s="182"/>
      <c r="X825" s="182"/>
      <c r="Y825" s="182"/>
      <c r="AA825" s="183"/>
    </row>
    <row r="826" spans="9:27" s="3" customFormat="1" ht="12.75">
      <c r="I826" s="26"/>
      <c r="J826" s="182"/>
      <c r="K826" s="182"/>
      <c r="L826" s="182"/>
      <c r="M826" s="182"/>
      <c r="N826" s="182"/>
      <c r="O826" s="182"/>
      <c r="P826" s="182"/>
      <c r="Q826" s="182"/>
      <c r="R826" s="182"/>
      <c r="S826" s="182"/>
      <c r="T826" s="182"/>
      <c r="U826" s="182"/>
      <c r="V826" s="182"/>
      <c r="W826" s="182"/>
      <c r="X826" s="182"/>
      <c r="Y826" s="182"/>
      <c r="AA826" s="183"/>
    </row>
    <row r="827" spans="9:27" s="3" customFormat="1" ht="12.75">
      <c r="I827" s="26"/>
      <c r="J827" s="182"/>
      <c r="K827" s="182"/>
      <c r="L827" s="182"/>
      <c r="M827" s="182"/>
      <c r="N827" s="182"/>
      <c r="O827" s="182"/>
      <c r="P827" s="182"/>
      <c r="Q827" s="182"/>
      <c r="R827" s="182"/>
      <c r="S827" s="182"/>
      <c r="T827" s="182"/>
      <c r="U827" s="182"/>
      <c r="V827" s="182"/>
      <c r="W827" s="182"/>
      <c r="X827" s="182"/>
      <c r="Y827" s="182"/>
      <c r="AA827" s="183"/>
    </row>
    <row r="828" spans="9:27" s="3" customFormat="1" ht="12.75">
      <c r="I828" s="26"/>
      <c r="J828" s="182"/>
      <c r="K828" s="182"/>
      <c r="L828" s="182"/>
      <c r="M828" s="182"/>
      <c r="N828" s="182"/>
      <c r="O828" s="182"/>
      <c r="P828" s="182"/>
      <c r="Q828" s="182"/>
      <c r="R828" s="182"/>
      <c r="S828" s="182"/>
      <c r="T828" s="182"/>
      <c r="U828" s="182"/>
      <c r="V828" s="182"/>
      <c r="W828" s="182"/>
      <c r="X828" s="182"/>
      <c r="Y828" s="182"/>
      <c r="AA828" s="183"/>
    </row>
    <row r="829" spans="9:27" s="3" customFormat="1" ht="12.75">
      <c r="I829" s="26"/>
      <c r="J829" s="182"/>
      <c r="K829" s="182"/>
      <c r="L829" s="182"/>
      <c r="M829" s="182"/>
      <c r="N829" s="182"/>
      <c r="O829" s="182"/>
      <c r="P829" s="182"/>
      <c r="Q829" s="182"/>
      <c r="R829" s="182"/>
      <c r="S829" s="182"/>
      <c r="T829" s="182"/>
      <c r="U829" s="182"/>
      <c r="V829" s="182"/>
      <c r="W829" s="182"/>
      <c r="X829" s="182"/>
      <c r="Y829" s="182"/>
      <c r="AA829" s="183"/>
    </row>
    <row r="830" spans="9:27" s="3" customFormat="1" ht="12.75">
      <c r="I830" s="26"/>
      <c r="J830" s="182"/>
      <c r="K830" s="182"/>
      <c r="L830" s="182"/>
      <c r="M830" s="182"/>
      <c r="N830" s="182"/>
      <c r="O830" s="182"/>
      <c r="P830" s="182"/>
      <c r="Q830" s="182"/>
      <c r="R830" s="182"/>
      <c r="S830" s="182"/>
      <c r="T830" s="182"/>
      <c r="U830" s="182"/>
      <c r="V830" s="182"/>
      <c r="W830" s="182"/>
      <c r="X830" s="182"/>
      <c r="Y830" s="182"/>
      <c r="AA830" s="183"/>
    </row>
    <row r="831" spans="9:27" s="3" customFormat="1" ht="12.75">
      <c r="I831" s="26"/>
      <c r="J831" s="182"/>
      <c r="K831" s="182"/>
      <c r="L831" s="182"/>
      <c r="M831" s="182"/>
      <c r="N831" s="182"/>
      <c r="O831" s="182"/>
      <c r="P831" s="182"/>
      <c r="Q831" s="182"/>
      <c r="R831" s="182"/>
      <c r="S831" s="182"/>
      <c r="T831" s="182"/>
      <c r="U831" s="182"/>
      <c r="V831" s="182"/>
      <c r="W831" s="182"/>
      <c r="X831" s="182"/>
      <c r="Y831" s="182"/>
      <c r="AA831" s="183"/>
    </row>
    <row r="832" spans="9:27" s="3" customFormat="1" ht="12.75">
      <c r="I832" s="26"/>
      <c r="J832" s="182"/>
      <c r="K832" s="182"/>
      <c r="L832" s="182"/>
      <c r="M832" s="182"/>
      <c r="N832" s="182"/>
      <c r="O832" s="182"/>
      <c r="P832" s="182"/>
      <c r="Q832" s="182"/>
      <c r="R832" s="182"/>
      <c r="S832" s="182"/>
      <c r="T832" s="182"/>
      <c r="U832" s="182"/>
      <c r="V832" s="182"/>
      <c r="W832" s="182"/>
      <c r="X832" s="182"/>
      <c r="Y832" s="182"/>
      <c r="AA832" s="183"/>
    </row>
    <row r="833" spans="9:27" s="3" customFormat="1" ht="12.75">
      <c r="I833" s="26"/>
      <c r="J833" s="182"/>
      <c r="K833" s="182"/>
      <c r="L833" s="182"/>
      <c r="M833" s="182"/>
      <c r="N833" s="182"/>
      <c r="O833" s="182"/>
      <c r="P833" s="182"/>
      <c r="Q833" s="182"/>
      <c r="R833" s="182"/>
      <c r="S833" s="182"/>
      <c r="T833" s="182"/>
      <c r="U833" s="182"/>
      <c r="V833" s="182"/>
      <c r="W833" s="182"/>
      <c r="X833" s="182"/>
      <c r="Y833" s="182"/>
      <c r="AA833" s="183"/>
    </row>
    <row r="834" spans="9:27" s="3" customFormat="1" ht="12.75">
      <c r="I834" s="26"/>
      <c r="J834" s="182"/>
      <c r="K834" s="182"/>
      <c r="L834" s="182"/>
      <c r="M834" s="182"/>
      <c r="N834" s="182"/>
      <c r="O834" s="182"/>
      <c r="P834" s="182"/>
      <c r="Q834" s="182"/>
      <c r="R834" s="182"/>
      <c r="S834" s="182"/>
      <c r="T834" s="182"/>
      <c r="U834" s="182"/>
      <c r="V834" s="182"/>
      <c r="W834" s="182"/>
      <c r="X834" s="182"/>
      <c r="Y834" s="182"/>
      <c r="AA834" s="183"/>
    </row>
    <row r="835" spans="9:27" s="3" customFormat="1" ht="12.75">
      <c r="I835" s="26"/>
      <c r="J835" s="182"/>
      <c r="K835" s="182"/>
      <c r="L835" s="182"/>
      <c r="M835" s="182"/>
      <c r="N835" s="182"/>
      <c r="O835" s="182"/>
      <c r="P835" s="182"/>
      <c r="Q835" s="182"/>
      <c r="R835" s="182"/>
      <c r="S835" s="182"/>
      <c r="T835" s="182"/>
      <c r="U835" s="182"/>
      <c r="V835" s="182"/>
      <c r="W835" s="182"/>
      <c r="X835" s="182"/>
      <c r="Y835" s="182"/>
      <c r="AA835" s="183"/>
    </row>
    <row r="836" spans="9:27" s="3" customFormat="1" ht="12.75">
      <c r="I836" s="26"/>
      <c r="J836" s="182"/>
      <c r="K836" s="182"/>
      <c r="L836" s="182"/>
      <c r="M836" s="182"/>
      <c r="N836" s="182"/>
      <c r="O836" s="182"/>
      <c r="P836" s="182"/>
      <c r="Q836" s="182"/>
      <c r="R836" s="182"/>
      <c r="S836" s="182"/>
      <c r="T836" s="182"/>
      <c r="U836" s="182"/>
      <c r="V836" s="182"/>
      <c r="W836" s="182"/>
      <c r="X836" s="182"/>
      <c r="Y836" s="182"/>
      <c r="AA836" s="183"/>
    </row>
    <row r="837" spans="9:27" s="3" customFormat="1" ht="12.75">
      <c r="I837" s="26"/>
      <c r="J837" s="182"/>
      <c r="K837" s="182"/>
      <c r="L837" s="182"/>
      <c r="M837" s="182"/>
      <c r="N837" s="182"/>
      <c r="O837" s="182"/>
      <c r="P837" s="182"/>
      <c r="Q837" s="182"/>
      <c r="R837" s="182"/>
      <c r="S837" s="182"/>
      <c r="T837" s="182"/>
      <c r="U837" s="182"/>
      <c r="V837" s="182"/>
      <c r="W837" s="182"/>
      <c r="X837" s="182"/>
      <c r="Y837" s="182"/>
      <c r="AA837" s="183"/>
    </row>
    <row r="838" spans="9:27" s="3" customFormat="1" ht="12.75">
      <c r="I838" s="26"/>
      <c r="J838" s="182"/>
      <c r="K838" s="182"/>
      <c r="L838" s="182"/>
      <c r="M838" s="182"/>
      <c r="N838" s="182"/>
      <c r="O838" s="182"/>
      <c r="P838" s="182"/>
      <c r="Q838" s="182"/>
      <c r="R838" s="182"/>
      <c r="S838" s="182"/>
      <c r="T838" s="182"/>
      <c r="U838" s="182"/>
      <c r="V838" s="182"/>
      <c r="W838" s="182"/>
      <c r="X838" s="182"/>
      <c r="Y838" s="182"/>
      <c r="AA838" s="183"/>
    </row>
    <row r="839" spans="9:27" s="3" customFormat="1" ht="12.75">
      <c r="I839" s="26"/>
      <c r="J839" s="182"/>
      <c r="K839" s="182"/>
      <c r="L839" s="182"/>
      <c r="M839" s="182"/>
      <c r="N839" s="182"/>
      <c r="O839" s="182"/>
      <c r="P839" s="182"/>
      <c r="Q839" s="182"/>
      <c r="R839" s="182"/>
      <c r="S839" s="182"/>
      <c r="T839" s="182"/>
      <c r="U839" s="182"/>
      <c r="V839" s="182"/>
      <c r="W839" s="182"/>
      <c r="X839" s="182"/>
      <c r="Y839" s="182"/>
      <c r="AA839" s="183"/>
    </row>
    <row r="840" spans="9:27" s="3" customFormat="1" ht="12.75">
      <c r="I840" s="26"/>
      <c r="J840" s="182"/>
      <c r="K840" s="182"/>
      <c r="L840" s="182"/>
      <c r="M840" s="182"/>
      <c r="N840" s="182"/>
      <c r="O840" s="182"/>
      <c r="P840" s="182"/>
      <c r="Q840" s="182"/>
      <c r="R840" s="182"/>
      <c r="S840" s="182"/>
      <c r="T840" s="182"/>
      <c r="U840" s="182"/>
      <c r="V840" s="182"/>
      <c r="W840" s="182"/>
      <c r="X840" s="182"/>
      <c r="Y840" s="182"/>
      <c r="AA840" s="183"/>
    </row>
    <row r="841" spans="9:27" s="3" customFormat="1" ht="12.75">
      <c r="I841" s="26"/>
      <c r="J841" s="182"/>
      <c r="K841" s="182"/>
      <c r="L841" s="182"/>
      <c r="M841" s="182"/>
      <c r="N841" s="182"/>
      <c r="O841" s="182"/>
      <c r="P841" s="182"/>
      <c r="Q841" s="182"/>
      <c r="R841" s="182"/>
      <c r="S841" s="182"/>
      <c r="T841" s="182"/>
      <c r="U841" s="182"/>
      <c r="V841" s="182"/>
      <c r="W841" s="182"/>
      <c r="X841" s="182"/>
      <c r="Y841" s="182"/>
      <c r="AA841" s="183"/>
    </row>
    <row r="842" spans="9:27" s="3" customFormat="1" ht="12.75">
      <c r="I842" s="26"/>
      <c r="J842" s="182"/>
      <c r="K842" s="182"/>
      <c r="L842" s="182"/>
      <c r="M842" s="182"/>
      <c r="N842" s="182"/>
      <c r="O842" s="182"/>
      <c r="P842" s="182"/>
      <c r="Q842" s="182"/>
      <c r="R842" s="182"/>
      <c r="S842" s="182"/>
      <c r="T842" s="182"/>
      <c r="U842" s="182"/>
      <c r="V842" s="182"/>
      <c r="W842" s="182"/>
      <c r="X842" s="182"/>
      <c r="Y842" s="182"/>
      <c r="AA842" s="183"/>
    </row>
    <row r="843" spans="9:27" s="3" customFormat="1" ht="12.75">
      <c r="I843" s="26"/>
      <c r="J843" s="182"/>
      <c r="K843" s="182"/>
      <c r="L843" s="182"/>
      <c r="M843" s="182"/>
      <c r="N843" s="182"/>
      <c r="O843" s="182"/>
      <c r="P843" s="182"/>
      <c r="Q843" s="182"/>
      <c r="R843" s="182"/>
      <c r="S843" s="182"/>
      <c r="T843" s="182"/>
      <c r="U843" s="182"/>
      <c r="V843" s="182"/>
      <c r="W843" s="182"/>
      <c r="X843" s="182"/>
      <c r="Y843" s="182"/>
      <c r="AA843" s="183"/>
    </row>
    <row r="844" spans="9:27" s="3" customFormat="1" ht="12.75">
      <c r="I844" s="26"/>
      <c r="J844" s="182"/>
      <c r="K844" s="182"/>
      <c r="L844" s="182"/>
      <c r="M844" s="182"/>
      <c r="N844" s="182"/>
      <c r="O844" s="182"/>
      <c r="P844" s="182"/>
      <c r="Q844" s="182"/>
      <c r="R844" s="182"/>
      <c r="S844" s="182"/>
      <c r="T844" s="182"/>
      <c r="U844" s="182"/>
      <c r="V844" s="182"/>
      <c r="W844" s="182"/>
      <c r="X844" s="182"/>
      <c r="Y844" s="182"/>
      <c r="AA844" s="183"/>
    </row>
    <row r="845" spans="9:27" s="3" customFormat="1" ht="12.75">
      <c r="I845" s="26"/>
      <c r="J845" s="182"/>
      <c r="K845" s="182"/>
      <c r="L845" s="182"/>
      <c r="M845" s="182"/>
      <c r="N845" s="182"/>
      <c r="O845" s="182"/>
      <c r="P845" s="182"/>
      <c r="Q845" s="182"/>
      <c r="R845" s="182"/>
      <c r="S845" s="182"/>
      <c r="T845" s="182"/>
      <c r="U845" s="182"/>
      <c r="V845" s="182"/>
      <c r="W845" s="182"/>
      <c r="X845" s="182"/>
      <c r="Y845" s="182"/>
      <c r="AA845" s="183"/>
    </row>
    <row r="846" spans="9:27" s="3" customFormat="1" ht="12.75">
      <c r="I846" s="26"/>
      <c r="J846" s="182"/>
      <c r="K846" s="182"/>
      <c r="L846" s="182"/>
      <c r="M846" s="182"/>
      <c r="N846" s="182"/>
      <c r="O846" s="182"/>
      <c r="P846" s="182"/>
      <c r="Q846" s="182"/>
      <c r="R846" s="182"/>
      <c r="S846" s="182"/>
      <c r="T846" s="182"/>
      <c r="U846" s="182"/>
      <c r="V846" s="182"/>
      <c r="W846" s="182"/>
      <c r="X846" s="182"/>
      <c r="Y846" s="182"/>
      <c r="AA846" s="183"/>
    </row>
    <row r="847" spans="9:27" s="3" customFormat="1" ht="12.75">
      <c r="I847" s="26"/>
      <c r="J847" s="182"/>
      <c r="K847" s="182"/>
      <c r="L847" s="182"/>
      <c r="M847" s="182"/>
      <c r="N847" s="182"/>
      <c r="O847" s="182"/>
      <c r="P847" s="182"/>
      <c r="Q847" s="182"/>
      <c r="R847" s="182"/>
      <c r="S847" s="182"/>
      <c r="T847" s="182"/>
      <c r="U847" s="182"/>
      <c r="V847" s="182"/>
      <c r="W847" s="182"/>
      <c r="X847" s="182"/>
      <c r="Y847" s="182"/>
      <c r="AA847" s="183"/>
    </row>
    <row r="848" spans="9:27" s="3" customFormat="1" ht="12.75">
      <c r="I848" s="26"/>
      <c r="J848" s="182"/>
      <c r="K848" s="182"/>
      <c r="L848" s="182"/>
      <c r="M848" s="182"/>
      <c r="N848" s="182"/>
      <c r="O848" s="182"/>
      <c r="P848" s="182"/>
      <c r="Q848" s="182"/>
      <c r="R848" s="182"/>
      <c r="S848" s="182"/>
      <c r="T848" s="182"/>
      <c r="U848" s="182"/>
      <c r="V848" s="182"/>
      <c r="W848" s="182"/>
      <c r="X848" s="182"/>
      <c r="Y848" s="182"/>
      <c r="AA848" s="183"/>
    </row>
    <row r="849" spans="9:27" s="3" customFormat="1" ht="12.75">
      <c r="I849" s="26"/>
      <c r="J849" s="182"/>
      <c r="K849" s="182"/>
      <c r="L849" s="182"/>
      <c r="M849" s="182"/>
      <c r="N849" s="182"/>
      <c r="O849" s="182"/>
      <c r="P849" s="182"/>
      <c r="Q849" s="182"/>
      <c r="R849" s="182"/>
      <c r="S849" s="182"/>
      <c r="T849" s="182"/>
      <c r="U849" s="182"/>
      <c r="V849" s="182"/>
      <c r="W849" s="182"/>
      <c r="X849" s="182"/>
      <c r="Y849" s="182"/>
      <c r="AA849" s="183"/>
    </row>
    <row r="850" spans="9:27" s="3" customFormat="1" ht="12.75">
      <c r="I850" s="26"/>
      <c r="J850" s="182"/>
      <c r="K850" s="182"/>
      <c r="L850" s="182"/>
      <c r="M850" s="182"/>
      <c r="N850" s="182"/>
      <c r="O850" s="182"/>
      <c r="P850" s="182"/>
      <c r="Q850" s="182"/>
      <c r="R850" s="182"/>
      <c r="S850" s="182"/>
      <c r="T850" s="182"/>
      <c r="U850" s="182"/>
      <c r="V850" s="182"/>
      <c r="W850" s="182"/>
      <c r="X850" s="182"/>
      <c r="Y850" s="182"/>
      <c r="AA850" s="183"/>
    </row>
    <row r="851" spans="9:27" s="3" customFormat="1" ht="12.75">
      <c r="I851" s="26"/>
      <c r="J851" s="182"/>
      <c r="K851" s="182"/>
      <c r="L851" s="182"/>
      <c r="M851" s="182"/>
      <c r="N851" s="182"/>
      <c r="O851" s="182"/>
      <c r="P851" s="182"/>
      <c r="Q851" s="182"/>
      <c r="R851" s="182"/>
      <c r="S851" s="182"/>
      <c r="T851" s="182"/>
      <c r="U851" s="182"/>
      <c r="V851" s="182"/>
      <c r="W851" s="182"/>
      <c r="X851" s="182"/>
      <c r="Y851" s="182"/>
      <c r="AA851" s="183"/>
    </row>
    <row r="852" spans="9:27" s="3" customFormat="1" ht="12.75">
      <c r="I852" s="26"/>
      <c r="J852" s="182"/>
      <c r="K852" s="182"/>
      <c r="L852" s="182"/>
      <c r="M852" s="182"/>
      <c r="N852" s="182"/>
      <c r="O852" s="182"/>
      <c r="P852" s="182"/>
      <c r="Q852" s="182"/>
      <c r="R852" s="182"/>
      <c r="S852" s="182"/>
      <c r="T852" s="182"/>
      <c r="U852" s="182"/>
      <c r="V852" s="182"/>
      <c r="W852" s="182"/>
      <c r="X852" s="182"/>
      <c r="Y852" s="182"/>
      <c r="AA852" s="183"/>
    </row>
    <row r="853" spans="9:27" s="3" customFormat="1" ht="12.75">
      <c r="I853" s="26"/>
      <c r="J853" s="182"/>
      <c r="K853" s="182"/>
      <c r="L853" s="182"/>
      <c r="M853" s="182"/>
      <c r="N853" s="182"/>
      <c r="O853" s="182"/>
      <c r="P853" s="182"/>
      <c r="Q853" s="182"/>
      <c r="R853" s="182"/>
      <c r="S853" s="182"/>
      <c r="T853" s="182"/>
      <c r="U853" s="182"/>
      <c r="V853" s="182"/>
      <c r="W853" s="182"/>
      <c r="X853" s="182"/>
      <c r="Y853" s="182"/>
      <c r="AA853" s="183"/>
    </row>
    <row r="854" spans="9:27" s="3" customFormat="1" ht="12.75">
      <c r="I854" s="26"/>
      <c r="J854" s="182"/>
      <c r="K854" s="182"/>
      <c r="L854" s="182"/>
      <c r="M854" s="182"/>
      <c r="N854" s="182"/>
      <c r="O854" s="182"/>
      <c r="P854" s="182"/>
      <c r="Q854" s="182"/>
      <c r="R854" s="182"/>
      <c r="S854" s="182"/>
      <c r="T854" s="182"/>
      <c r="U854" s="182"/>
      <c r="V854" s="182"/>
      <c r="W854" s="182"/>
      <c r="X854" s="182"/>
      <c r="Y854" s="182"/>
      <c r="AA854" s="183"/>
    </row>
    <row r="855" spans="9:27" s="3" customFormat="1" ht="12.75">
      <c r="I855" s="26"/>
      <c r="J855" s="182"/>
      <c r="K855" s="182"/>
      <c r="L855" s="182"/>
      <c r="M855" s="182"/>
      <c r="N855" s="182"/>
      <c r="O855" s="182"/>
      <c r="P855" s="182"/>
      <c r="Q855" s="182"/>
      <c r="R855" s="182"/>
      <c r="S855" s="182"/>
      <c r="T855" s="182"/>
      <c r="U855" s="182"/>
      <c r="V855" s="182"/>
      <c r="W855" s="182"/>
      <c r="X855" s="182"/>
      <c r="Y855" s="182"/>
      <c r="AA855" s="183"/>
    </row>
    <row r="856" spans="9:27" s="3" customFormat="1" ht="12.75">
      <c r="I856" s="26"/>
      <c r="J856" s="182"/>
      <c r="K856" s="182"/>
      <c r="L856" s="182"/>
      <c r="M856" s="182"/>
      <c r="N856" s="182"/>
      <c r="O856" s="182"/>
      <c r="P856" s="182"/>
      <c r="Q856" s="182"/>
      <c r="R856" s="182"/>
      <c r="S856" s="182"/>
      <c r="T856" s="182"/>
      <c r="U856" s="182"/>
      <c r="V856" s="182"/>
      <c r="W856" s="182"/>
      <c r="X856" s="182"/>
      <c r="Y856" s="182"/>
      <c r="AA856" s="183"/>
    </row>
    <row r="857" spans="9:27" s="3" customFormat="1" ht="12.75">
      <c r="I857" s="26"/>
      <c r="J857" s="182"/>
      <c r="K857" s="182"/>
      <c r="L857" s="182"/>
      <c r="M857" s="182"/>
      <c r="N857" s="182"/>
      <c r="O857" s="182"/>
      <c r="P857" s="182"/>
      <c r="Q857" s="182"/>
      <c r="R857" s="182"/>
      <c r="S857" s="182"/>
      <c r="T857" s="182"/>
      <c r="U857" s="182"/>
      <c r="V857" s="182"/>
      <c r="W857" s="182"/>
      <c r="X857" s="182"/>
      <c r="Y857" s="182"/>
      <c r="AA857" s="183"/>
    </row>
    <row r="858" spans="9:27" s="3" customFormat="1" ht="12.75">
      <c r="I858" s="26"/>
      <c r="J858" s="182"/>
      <c r="K858" s="182"/>
      <c r="L858" s="182"/>
      <c r="M858" s="182"/>
      <c r="N858" s="182"/>
      <c r="O858" s="182"/>
      <c r="P858" s="182"/>
      <c r="Q858" s="182"/>
      <c r="R858" s="182"/>
      <c r="S858" s="182"/>
      <c r="T858" s="182"/>
      <c r="U858" s="182"/>
      <c r="V858" s="182"/>
      <c r="W858" s="182"/>
      <c r="X858" s="182"/>
      <c r="Y858" s="182"/>
      <c r="AA858" s="183"/>
    </row>
    <row r="859" spans="9:27" s="3" customFormat="1" ht="12.75">
      <c r="I859" s="26"/>
      <c r="J859" s="182"/>
      <c r="K859" s="182"/>
      <c r="L859" s="182"/>
      <c r="M859" s="182"/>
      <c r="N859" s="182"/>
      <c r="O859" s="182"/>
      <c r="P859" s="182"/>
      <c r="Q859" s="182"/>
      <c r="R859" s="182"/>
      <c r="S859" s="182"/>
      <c r="T859" s="182"/>
      <c r="U859" s="182"/>
      <c r="V859" s="182"/>
      <c r="W859" s="182"/>
      <c r="X859" s="182"/>
      <c r="Y859" s="182"/>
      <c r="AA859" s="183"/>
    </row>
    <row r="860" spans="9:27" s="3" customFormat="1" ht="12.75">
      <c r="I860" s="26"/>
      <c r="J860" s="182"/>
      <c r="K860" s="182"/>
      <c r="L860" s="182"/>
      <c r="M860" s="182"/>
      <c r="N860" s="182"/>
      <c r="O860" s="182"/>
      <c r="P860" s="182"/>
      <c r="Q860" s="182"/>
      <c r="R860" s="182"/>
      <c r="S860" s="182"/>
      <c r="T860" s="182"/>
      <c r="U860" s="182"/>
      <c r="V860" s="182"/>
      <c r="W860" s="182"/>
      <c r="X860" s="182"/>
      <c r="Y860" s="182"/>
      <c r="AA860" s="183"/>
    </row>
    <row r="861" spans="9:27" s="3" customFormat="1" ht="12.75">
      <c r="I861" s="26"/>
      <c r="J861" s="182"/>
      <c r="K861" s="182"/>
      <c r="L861" s="182"/>
      <c r="M861" s="182"/>
      <c r="N861" s="182"/>
      <c r="O861" s="182"/>
      <c r="P861" s="182"/>
      <c r="Q861" s="182"/>
      <c r="R861" s="182"/>
      <c r="S861" s="182"/>
      <c r="T861" s="182"/>
      <c r="U861" s="182"/>
      <c r="V861" s="182"/>
      <c r="W861" s="182"/>
      <c r="X861" s="182"/>
      <c r="Y861" s="182"/>
      <c r="AA861" s="183"/>
    </row>
    <row r="862" spans="9:27" s="3" customFormat="1" ht="12.75">
      <c r="I862" s="26"/>
      <c r="J862" s="182"/>
      <c r="K862" s="182"/>
      <c r="L862" s="182"/>
      <c r="M862" s="182"/>
      <c r="N862" s="182"/>
      <c r="O862" s="182"/>
      <c r="P862" s="182"/>
      <c r="Q862" s="182"/>
      <c r="R862" s="182"/>
      <c r="S862" s="182"/>
      <c r="T862" s="182"/>
      <c r="U862" s="182"/>
      <c r="V862" s="182"/>
      <c r="W862" s="182"/>
      <c r="X862" s="182"/>
      <c r="Y862" s="182"/>
      <c r="AA862" s="183"/>
    </row>
    <row r="863" spans="9:27" s="3" customFormat="1" ht="12.75">
      <c r="I863" s="26"/>
      <c r="J863" s="182"/>
      <c r="K863" s="182"/>
      <c r="L863" s="182"/>
      <c r="M863" s="182"/>
      <c r="N863" s="182"/>
      <c r="O863" s="182"/>
      <c r="P863" s="182"/>
      <c r="Q863" s="182"/>
      <c r="R863" s="182"/>
      <c r="S863" s="182"/>
      <c r="T863" s="182"/>
      <c r="U863" s="182"/>
      <c r="V863" s="182"/>
      <c r="W863" s="182"/>
      <c r="X863" s="182"/>
      <c r="Y863" s="182"/>
      <c r="AA863" s="183"/>
    </row>
    <row r="864" spans="9:27" s="3" customFormat="1" ht="12.75">
      <c r="I864" s="26"/>
      <c r="J864" s="182"/>
      <c r="K864" s="182"/>
      <c r="L864" s="182"/>
      <c r="M864" s="182"/>
      <c r="N864" s="182"/>
      <c r="O864" s="182"/>
      <c r="P864" s="182"/>
      <c r="Q864" s="182"/>
      <c r="R864" s="182"/>
      <c r="S864" s="182"/>
      <c r="T864" s="182"/>
      <c r="U864" s="182"/>
      <c r="V864" s="182"/>
      <c r="W864" s="182"/>
      <c r="X864" s="182"/>
      <c r="Y864" s="182"/>
      <c r="AA864" s="183"/>
    </row>
    <row r="865" spans="9:27" s="3" customFormat="1" ht="12.75">
      <c r="I865" s="26"/>
      <c r="J865" s="182"/>
      <c r="K865" s="182"/>
      <c r="L865" s="182"/>
      <c r="M865" s="182"/>
      <c r="N865" s="182"/>
      <c r="O865" s="182"/>
      <c r="P865" s="182"/>
      <c r="Q865" s="182"/>
      <c r="R865" s="182"/>
      <c r="S865" s="182"/>
      <c r="T865" s="182"/>
      <c r="U865" s="182"/>
      <c r="V865" s="182"/>
      <c r="W865" s="182"/>
      <c r="X865" s="182"/>
      <c r="Y865" s="182"/>
      <c r="AA865" s="183"/>
    </row>
    <row r="866" spans="9:27" s="3" customFormat="1" ht="12.75">
      <c r="I866" s="26"/>
      <c r="J866" s="182"/>
      <c r="K866" s="182"/>
      <c r="L866" s="182"/>
      <c r="M866" s="182"/>
      <c r="N866" s="182"/>
      <c r="O866" s="182"/>
      <c r="P866" s="182"/>
      <c r="Q866" s="182"/>
      <c r="R866" s="182"/>
      <c r="S866" s="182"/>
      <c r="T866" s="182"/>
      <c r="U866" s="182"/>
      <c r="V866" s="182"/>
      <c r="W866" s="182"/>
      <c r="X866" s="182"/>
      <c r="Y866" s="182"/>
      <c r="AA866" s="183"/>
    </row>
    <row r="867" spans="9:27" s="3" customFormat="1" ht="12.75">
      <c r="I867" s="26"/>
      <c r="J867" s="182"/>
      <c r="K867" s="182"/>
      <c r="L867" s="182"/>
      <c r="M867" s="182"/>
      <c r="N867" s="182"/>
      <c r="O867" s="182"/>
      <c r="P867" s="182"/>
      <c r="Q867" s="182"/>
      <c r="R867" s="182"/>
      <c r="S867" s="182"/>
      <c r="T867" s="182"/>
      <c r="U867" s="182"/>
      <c r="V867" s="182"/>
      <c r="W867" s="182"/>
      <c r="X867" s="182"/>
      <c r="Y867" s="182"/>
      <c r="AA867" s="183"/>
    </row>
    <row r="868" spans="9:27" s="3" customFormat="1" ht="12.75">
      <c r="I868" s="26"/>
      <c r="J868" s="182"/>
      <c r="K868" s="182"/>
      <c r="L868" s="182"/>
      <c r="M868" s="182"/>
      <c r="N868" s="182"/>
      <c r="O868" s="182"/>
      <c r="P868" s="182"/>
      <c r="Q868" s="182"/>
      <c r="R868" s="182"/>
      <c r="S868" s="182"/>
      <c r="T868" s="182"/>
      <c r="U868" s="182"/>
      <c r="V868" s="182"/>
      <c r="W868" s="182"/>
      <c r="X868" s="182"/>
      <c r="Y868" s="182"/>
      <c r="AA868" s="183"/>
    </row>
    <row r="869" spans="9:27" s="3" customFormat="1" ht="12.75">
      <c r="I869" s="26"/>
      <c r="J869" s="182"/>
      <c r="K869" s="182"/>
      <c r="L869" s="182"/>
      <c r="M869" s="182"/>
      <c r="N869" s="182"/>
      <c r="O869" s="182"/>
      <c r="P869" s="182"/>
      <c r="Q869" s="182"/>
      <c r="R869" s="182"/>
      <c r="S869" s="182"/>
      <c r="T869" s="182"/>
      <c r="U869" s="182"/>
      <c r="V869" s="182"/>
      <c r="W869" s="182"/>
      <c r="X869" s="182"/>
      <c r="Y869" s="182"/>
      <c r="AA869" s="183"/>
    </row>
    <row r="870" spans="9:27" s="3" customFormat="1" ht="12.75">
      <c r="I870" s="26"/>
      <c r="J870" s="182"/>
      <c r="K870" s="182"/>
      <c r="L870" s="182"/>
      <c r="M870" s="182"/>
      <c r="N870" s="182"/>
      <c r="O870" s="182"/>
      <c r="P870" s="182"/>
      <c r="Q870" s="182"/>
      <c r="R870" s="182"/>
      <c r="S870" s="182"/>
      <c r="T870" s="182"/>
      <c r="U870" s="182"/>
      <c r="V870" s="182"/>
      <c r="W870" s="182"/>
      <c r="X870" s="182"/>
      <c r="Y870" s="182"/>
      <c r="AA870" s="183"/>
    </row>
    <row r="871" spans="9:27" s="3" customFormat="1" ht="12.75">
      <c r="I871" s="26"/>
      <c r="J871" s="182"/>
      <c r="K871" s="182"/>
      <c r="L871" s="182"/>
      <c r="M871" s="182"/>
      <c r="N871" s="182"/>
      <c r="O871" s="182"/>
      <c r="P871" s="182"/>
      <c r="Q871" s="182"/>
      <c r="R871" s="182"/>
      <c r="S871" s="182"/>
      <c r="T871" s="182"/>
      <c r="U871" s="182"/>
      <c r="V871" s="182"/>
      <c r="W871" s="182"/>
      <c r="X871" s="182"/>
      <c r="Y871" s="182"/>
      <c r="AA871" s="183"/>
    </row>
    <row r="872" spans="9:27" s="3" customFormat="1" ht="12.75">
      <c r="I872" s="26"/>
      <c r="J872" s="182"/>
      <c r="K872" s="182"/>
      <c r="L872" s="182"/>
      <c r="M872" s="182"/>
      <c r="N872" s="182"/>
      <c r="O872" s="182"/>
      <c r="P872" s="182"/>
      <c r="Q872" s="182"/>
      <c r="R872" s="182"/>
      <c r="S872" s="182"/>
      <c r="T872" s="182"/>
      <c r="U872" s="182"/>
      <c r="V872" s="182"/>
      <c r="W872" s="182"/>
      <c r="X872" s="182"/>
      <c r="Y872" s="182"/>
      <c r="AA872" s="183"/>
    </row>
    <row r="873" spans="9:27" s="3" customFormat="1" ht="12.75">
      <c r="I873" s="26"/>
      <c r="J873" s="182"/>
      <c r="K873" s="182"/>
      <c r="L873" s="182"/>
      <c r="M873" s="182"/>
      <c r="N873" s="182"/>
      <c r="O873" s="182"/>
      <c r="P873" s="182"/>
      <c r="Q873" s="182"/>
      <c r="R873" s="182"/>
      <c r="S873" s="182"/>
      <c r="T873" s="182"/>
      <c r="U873" s="182"/>
      <c r="V873" s="182"/>
      <c r="W873" s="182"/>
      <c r="X873" s="182"/>
      <c r="Y873" s="182"/>
      <c r="AA873" s="183"/>
    </row>
    <row r="874" spans="9:27" s="3" customFormat="1" ht="12.75">
      <c r="I874" s="26"/>
      <c r="J874" s="182"/>
      <c r="K874" s="182"/>
      <c r="L874" s="182"/>
      <c r="M874" s="182"/>
      <c r="N874" s="182"/>
      <c r="O874" s="182"/>
      <c r="P874" s="182"/>
      <c r="Q874" s="182"/>
      <c r="R874" s="182"/>
      <c r="S874" s="182"/>
      <c r="T874" s="182"/>
      <c r="U874" s="182"/>
      <c r="V874" s="182"/>
      <c r="W874" s="182"/>
      <c r="X874" s="182"/>
      <c r="Y874" s="182"/>
      <c r="AA874" s="183"/>
    </row>
    <row r="875" spans="9:27" s="3" customFormat="1" ht="12.75">
      <c r="I875" s="26"/>
      <c r="J875" s="182"/>
      <c r="K875" s="182"/>
      <c r="L875" s="182"/>
      <c r="M875" s="182"/>
      <c r="N875" s="182"/>
      <c r="O875" s="182"/>
      <c r="P875" s="182"/>
      <c r="Q875" s="182"/>
      <c r="R875" s="182"/>
      <c r="S875" s="182"/>
      <c r="T875" s="182"/>
      <c r="U875" s="182"/>
      <c r="V875" s="182"/>
      <c r="W875" s="182"/>
      <c r="X875" s="182"/>
      <c r="Y875" s="182"/>
      <c r="AA875" s="183"/>
    </row>
    <row r="876" spans="9:27" s="3" customFormat="1" ht="12.75">
      <c r="I876" s="26"/>
      <c r="J876" s="182"/>
      <c r="K876" s="182"/>
      <c r="L876" s="182"/>
      <c r="M876" s="182"/>
      <c r="N876" s="182"/>
      <c r="O876" s="182"/>
      <c r="P876" s="182"/>
      <c r="Q876" s="182"/>
      <c r="R876" s="182"/>
      <c r="S876" s="182"/>
      <c r="T876" s="182"/>
      <c r="U876" s="182"/>
      <c r="V876" s="182"/>
      <c r="W876" s="182"/>
      <c r="X876" s="182"/>
      <c r="Y876" s="182"/>
      <c r="AA876" s="183"/>
    </row>
    <row r="877" spans="9:27" s="3" customFormat="1" ht="12.75">
      <c r="I877" s="26"/>
      <c r="J877" s="182"/>
      <c r="K877" s="182"/>
      <c r="L877" s="182"/>
      <c r="M877" s="182"/>
      <c r="N877" s="182"/>
      <c r="O877" s="182"/>
      <c r="P877" s="182"/>
      <c r="Q877" s="182"/>
      <c r="R877" s="182"/>
      <c r="S877" s="182"/>
      <c r="T877" s="182"/>
      <c r="U877" s="182"/>
      <c r="V877" s="182"/>
      <c r="W877" s="182"/>
      <c r="X877" s="182"/>
      <c r="Y877" s="182"/>
      <c r="AA877" s="183"/>
    </row>
    <row r="878" spans="9:27" s="3" customFormat="1" ht="12.75">
      <c r="I878" s="26"/>
      <c r="J878" s="182"/>
      <c r="K878" s="182"/>
      <c r="L878" s="182"/>
      <c r="M878" s="182"/>
      <c r="N878" s="182"/>
      <c r="O878" s="182"/>
      <c r="P878" s="182"/>
      <c r="Q878" s="182"/>
      <c r="R878" s="182"/>
      <c r="S878" s="182"/>
      <c r="T878" s="182"/>
      <c r="U878" s="182"/>
      <c r="V878" s="182"/>
      <c r="W878" s="182"/>
      <c r="X878" s="182"/>
      <c r="Y878" s="182"/>
      <c r="AA878" s="183"/>
    </row>
    <row r="879" spans="9:27" s="3" customFormat="1" ht="12.75">
      <c r="I879" s="26"/>
      <c r="J879" s="182"/>
      <c r="K879" s="182"/>
      <c r="L879" s="182"/>
      <c r="M879" s="182"/>
      <c r="N879" s="182"/>
      <c r="O879" s="182"/>
      <c r="P879" s="182"/>
      <c r="Q879" s="182"/>
      <c r="R879" s="182"/>
      <c r="S879" s="182"/>
      <c r="T879" s="182"/>
      <c r="U879" s="182"/>
      <c r="V879" s="182"/>
      <c r="W879" s="182"/>
      <c r="X879" s="182"/>
      <c r="Y879" s="182"/>
      <c r="AA879" s="183"/>
    </row>
    <row r="880" spans="9:27" s="3" customFormat="1" ht="12.75">
      <c r="I880" s="26"/>
      <c r="J880" s="182"/>
      <c r="K880" s="182"/>
      <c r="L880" s="182"/>
      <c r="M880" s="182"/>
      <c r="N880" s="182"/>
      <c r="O880" s="182"/>
      <c r="P880" s="182"/>
      <c r="Q880" s="182"/>
      <c r="R880" s="182"/>
      <c r="S880" s="182"/>
      <c r="T880" s="182"/>
      <c r="U880" s="182"/>
      <c r="V880" s="182"/>
      <c r="W880" s="182"/>
      <c r="X880" s="182"/>
      <c r="Y880" s="182"/>
      <c r="AA880" s="183"/>
    </row>
    <row r="881" spans="9:27" s="3" customFormat="1" ht="12.75">
      <c r="I881" s="26"/>
      <c r="J881" s="182"/>
      <c r="K881" s="182"/>
      <c r="L881" s="182"/>
      <c r="M881" s="182"/>
      <c r="N881" s="182"/>
      <c r="O881" s="182"/>
      <c r="P881" s="182"/>
      <c r="Q881" s="182"/>
      <c r="R881" s="182"/>
      <c r="S881" s="182"/>
      <c r="T881" s="182"/>
      <c r="U881" s="182"/>
      <c r="V881" s="182"/>
      <c r="W881" s="182"/>
      <c r="X881" s="182"/>
      <c r="Y881" s="182"/>
      <c r="AA881" s="183"/>
    </row>
    <row r="882" spans="9:27" s="3" customFormat="1" ht="12.75">
      <c r="I882" s="26"/>
      <c r="J882" s="182"/>
      <c r="K882" s="182"/>
      <c r="L882" s="182"/>
      <c r="M882" s="182"/>
      <c r="N882" s="182"/>
      <c r="O882" s="182"/>
      <c r="P882" s="182"/>
      <c r="Q882" s="182"/>
      <c r="R882" s="182"/>
      <c r="S882" s="182"/>
      <c r="T882" s="182"/>
      <c r="U882" s="182"/>
      <c r="V882" s="182"/>
      <c r="W882" s="182"/>
      <c r="X882" s="182"/>
      <c r="Y882" s="182"/>
      <c r="AA882" s="183"/>
    </row>
    <row r="883" spans="9:27" s="3" customFormat="1" ht="12.75">
      <c r="I883" s="26"/>
      <c r="J883" s="182"/>
      <c r="K883" s="182"/>
      <c r="L883" s="182"/>
      <c r="M883" s="182"/>
      <c r="N883" s="182"/>
      <c r="O883" s="182"/>
      <c r="P883" s="182"/>
      <c r="Q883" s="182"/>
      <c r="R883" s="182"/>
      <c r="S883" s="182"/>
      <c r="T883" s="182"/>
      <c r="U883" s="182"/>
      <c r="V883" s="182"/>
      <c r="W883" s="182"/>
      <c r="X883" s="182"/>
      <c r="Y883" s="182"/>
      <c r="AA883" s="183"/>
    </row>
    <row r="884" spans="9:27" s="3" customFormat="1" ht="12.75">
      <c r="I884" s="26"/>
      <c r="J884" s="182"/>
      <c r="K884" s="182"/>
      <c r="L884" s="182"/>
      <c r="M884" s="182"/>
      <c r="N884" s="182"/>
      <c r="O884" s="182"/>
      <c r="P884" s="182"/>
      <c r="Q884" s="182"/>
      <c r="R884" s="182"/>
      <c r="S884" s="182"/>
      <c r="T884" s="182"/>
      <c r="U884" s="182"/>
      <c r="V884" s="182"/>
      <c r="W884" s="182"/>
      <c r="X884" s="182"/>
      <c r="Y884" s="182"/>
      <c r="AA884" s="183"/>
    </row>
    <row r="885" spans="9:27" s="3" customFormat="1" ht="12.75">
      <c r="I885" s="26"/>
      <c r="J885" s="182"/>
      <c r="K885" s="182"/>
      <c r="L885" s="182"/>
      <c r="M885" s="182"/>
      <c r="N885" s="182"/>
      <c r="O885" s="182"/>
      <c r="P885" s="182"/>
      <c r="Q885" s="182"/>
      <c r="R885" s="182"/>
      <c r="S885" s="182"/>
      <c r="T885" s="182"/>
      <c r="U885" s="182"/>
      <c r="V885" s="182"/>
      <c r="W885" s="182"/>
      <c r="X885" s="182"/>
      <c r="Y885" s="182"/>
      <c r="AA885" s="183"/>
    </row>
    <row r="886" spans="9:27" s="3" customFormat="1" ht="12.75">
      <c r="I886" s="26"/>
      <c r="J886" s="182"/>
      <c r="K886" s="182"/>
      <c r="L886" s="182"/>
      <c r="M886" s="182"/>
      <c r="N886" s="182"/>
      <c r="O886" s="182"/>
      <c r="P886" s="182"/>
      <c r="Q886" s="182"/>
      <c r="R886" s="182"/>
      <c r="S886" s="182"/>
      <c r="T886" s="182"/>
      <c r="U886" s="182"/>
      <c r="V886" s="182"/>
      <c r="W886" s="182"/>
      <c r="X886" s="182"/>
      <c r="Y886" s="182"/>
      <c r="AA886" s="183"/>
    </row>
    <row r="887" spans="9:27" s="3" customFormat="1" ht="12.75">
      <c r="I887" s="26"/>
      <c r="J887" s="182"/>
      <c r="K887" s="182"/>
      <c r="L887" s="182"/>
      <c r="M887" s="182"/>
      <c r="N887" s="182"/>
      <c r="O887" s="182"/>
      <c r="P887" s="182"/>
      <c r="Q887" s="182"/>
      <c r="R887" s="182"/>
      <c r="S887" s="182"/>
      <c r="T887" s="182"/>
      <c r="U887" s="182"/>
      <c r="V887" s="182"/>
      <c r="W887" s="182"/>
      <c r="X887" s="182"/>
      <c r="Y887" s="182"/>
      <c r="AA887" s="183"/>
    </row>
    <row r="888" spans="9:27" s="3" customFormat="1" ht="12.75">
      <c r="I888" s="26"/>
      <c r="J888" s="182"/>
      <c r="K888" s="182"/>
      <c r="L888" s="182"/>
      <c r="M888" s="182"/>
      <c r="N888" s="182"/>
      <c r="O888" s="182"/>
      <c r="P888" s="182"/>
      <c r="Q888" s="182"/>
      <c r="R888" s="182"/>
      <c r="S888" s="182"/>
      <c r="T888" s="182"/>
      <c r="U888" s="182"/>
      <c r="V888" s="182"/>
      <c r="W888" s="182"/>
      <c r="X888" s="182"/>
      <c r="Y888" s="182"/>
      <c r="AA888" s="183"/>
    </row>
    <row r="889" spans="9:27" s="3" customFormat="1" ht="12.75">
      <c r="I889" s="26"/>
      <c r="J889" s="182"/>
      <c r="K889" s="182"/>
      <c r="L889" s="182"/>
      <c r="M889" s="182"/>
      <c r="N889" s="182"/>
      <c r="O889" s="182"/>
      <c r="P889" s="182"/>
      <c r="Q889" s="182"/>
      <c r="R889" s="182"/>
      <c r="S889" s="182"/>
      <c r="T889" s="182"/>
      <c r="U889" s="182"/>
      <c r="V889" s="182"/>
      <c r="W889" s="182"/>
      <c r="X889" s="182"/>
      <c r="Y889" s="182"/>
      <c r="AA889" s="183"/>
    </row>
    <row r="890" spans="9:27" s="3" customFormat="1" ht="12.75">
      <c r="I890" s="26"/>
      <c r="J890" s="182"/>
      <c r="K890" s="182"/>
      <c r="L890" s="182"/>
      <c r="M890" s="182"/>
      <c r="N890" s="182"/>
      <c r="O890" s="182"/>
      <c r="P890" s="182"/>
      <c r="Q890" s="182"/>
      <c r="R890" s="182"/>
      <c r="S890" s="182"/>
      <c r="T890" s="182"/>
      <c r="U890" s="182"/>
      <c r="V890" s="182"/>
      <c r="W890" s="182"/>
      <c r="X890" s="182"/>
      <c r="Y890" s="182"/>
      <c r="AA890" s="183"/>
    </row>
    <row r="891" spans="9:27" s="3" customFormat="1" ht="12.75">
      <c r="I891" s="26"/>
      <c r="J891" s="182"/>
      <c r="K891" s="182"/>
      <c r="L891" s="182"/>
      <c r="M891" s="182"/>
      <c r="N891" s="182"/>
      <c r="O891" s="182"/>
      <c r="P891" s="182"/>
      <c r="Q891" s="182"/>
      <c r="R891" s="182"/>
      <c r="S891" s="182"/>
      <c r="T891" s="182"/>
      <c r="U891" s="182"/>
      <c r="V891" s="182"/>
      <c r="W891" s="182"/>
      <c r="X891" s="182"/>
      <c r="Y891" s="182"/>
      <c r="AA891" s="183"/>
    </row>
    <row r="892" spans="9:27" s="3" customFormat="1" ht="12.75">
      <c r="I892" s="26"/>
      <c r="J892" s="182"/>
      <c r="K892" s="182"/>
      <c r="L892" s="182"/>
      <c r="M892" s="182"/>
      <c r="N892" s="182"/>
      <c r="O892" s="182"/>
      <c r="P892" s="182"/>
      <c r="Q892" s="182"/>
      <c r="R892" s="182"/>
      <c r="S892" s="182"/>
      <c r="T892" s="182"/>
      <c r="U892" s="182"/>
      <c r="V892" s="182"/>
      <c r="W892" s="182"/>
      <c r="X892" s="182"/>
      <c r="Y892" s="182"/>
      <c r="AA892" s="183"/>
    </row>
    <row r="893" spans="9:27" s="3" customFormat="1" ht="12.75">
      <c r="I893" s="26"/>
      <c r="J893" s="182"/>
      <c r="K893" s="182"/>
      <c r="L893" s="182"/>
      <c r="M893" s="182"/>
      <c r="N893" s="182"/>
      <c r="O893" s="182"/>
      <c r="P893" s="182"/>
      <c r="Q893" s="182"/>
      <c r="R893" s="182"/>
      <c r="S893" s="182"/>
      <c r="T893" s="182"/>
      <c r="U893" s="182"/>
      <c r="V893" s="182"/>
      <c r="W893" s="182"/>
      <c r="X893" s="182"/>
      <c r="Y893" s="182"/>
      <c r="AA893" s="183"/>
    </row>
    <row r="894" spans="9:27" s="3" customFormat="1" ht="12.75">
      <c r="I894" s="26"/>
      <c r="J894" s="182"/>
      <c r="K894" s="182"/>
      <c r="L894" s="182"/>
      <c r="M894" s="182"/>
      <c r="N894" s="182"/>
      <c r="O894" s="182"/>
      <c r="P894" s="182"/>
      <c r="Q894" s="182"/>
      <c r="R894" s="182"/>
      <c r="S894" s="182"/>
      <c r="T894" s="182"/>
      <c r="U894" s="182"/>
      <c r="V894" s="182"/>
      <c r="W894" s="182"/>
      <c r="X894" s="182"/>
      <c r="Y894" s="182"/>
      <c r="AA894" s="183"/>
    </row>
    <row r="895" spans="9:27" s="3" customFormat="1" ht="12.75">
      <c r="I895" s="26"/>
      <c r="J895" s="182"/>
      <c r="K895" s="182"/>
      <c r="L895" s="182"/>
      <c r="M895" s="182"/>
      <c r="N895" s="182"/>
      <c r="O895" s="182"/>
      <c r="P895" s="182"/>
      <c r="Q895" s="182"/>
      <c r="R895" s="182"/>
      <c r="S895" s="182"/>
      <c r="T895" s="182"/>
      <c r="U895" s="182"/>
      <c r="V895" s="182"/>
      <c r="W895" s="182"/>
      <c r="X895" s="182"/>
      <c r="Y895" s="182"/>
      <c r="AA895" s="183"/>
    </row>
    <row r="896" spans="9:27" s="3" customFormat="1" ht="12.75">
      <c r="I896" s="26"/>
      <c r="J896" s="182"/>
      <c r="K896" s="182"/>
      <c r="L896" s="182"/>
      <c r="M896" s="182"/>
      <c r="N896" s="182"/>
      <c r="O896" s="182"/>
      <c r="P896" s="182"/>
      <c r="Q896" s="182"/>
      <c r="R896" s="182"/>
      <c r="S896" s="182"/>
      <c r="T896" s="182"/>
      <c r="U896" s="182"/>
      <c r="V896" s="182"/>
      <c r="W896" s="182"/>
      <c r="X896" s="182"/>
      <c r="Y896" s="182"/>
      <c r="AA896" s="183"/>
    </row>
    <row r="897" spans="9:27" s="3" customFormat="1" ht="12.75">
      <c r="I897" s="26"/>
      <c r="J897" s="182"/>
      <c r="K897" s="182"/>
      <c r="L897" s="182"/>
      <c r="M897" s="182"/>
      <c r="N897" s="182"/>
      <c r="O897" s="182"/>
      <c r="P897" s="182"/>
      <c r="Q897" s="182"/>
      <c r="R897" s="182"/>
      <c r="S897" s="182"/>
      <c r="T897" s="182"/>
      <c r="U897" s="182"/>
      <c r="V897" s="182"/>
      <c r="W897" s="182"/>
      <c r="X897" s="182"/>
      <c r="Y897" s="182"/>
      <c r="AA897" s="183"/>
    </row>
    <row r="898" spans="9:27" s="3" customFormat="1" ht="12.75">
      <c r="I898" s="26"/>
      <c r="J898" s="182"/>
      <c r="K898" s="182"/>
      <c r="L898" s="182"/>
      <c r="M898" s="182"/>
      <c r="N898" s="182"/>
      <c r="O898" s="182"/>
      <c r="P898" s="182"/>
      <c r="Q898" s="182"/>
      <c r="R898" s="182"/>
      <c r="S898" s="182"/>
      <c r="T898" s="182"/>
      <c r="U898" s="182"/>
      <c r="V898" s="182"/>
      <c r="W898" s="182"/>
      <c r="X898" s="182"/>
      <c r="Y898" s="182"/>
      <c r="AA898" s="183"/>
    </row>
    <row r="899" spans="9:27" s="3" customFormat="1" ht="12.75">
      <c r="I899" s="26"/>
      <c r="J899" s="182"/>
      <c r="K899" s="182"/>
      <c r="L899" s="182"/>
      <c r="M899" s="182"/>
      <c r="N899" s="182"/>
      <c r="O899" s="182"/>
      <c r="P899" s="182"/>
      <c r="Q899" s="182"/>
      <c r="R899" s="182"/>
      <c r="S899" s="182"/>
      <c r="T899" s="182"/>
      <c r="U899" s="182"/>
      <c r="V899" s="182"/>
      <c r="W899" s="182"/>
      <c r="X899" s="182"/>
      <c r="Y899" s="182"/>
      <c r="AA899" s="183"/>
    </row>
    <row r="900" spans="9:27" s="3" customFormat="1" ht="12.75">
      <c r="I900" s="26"/>
      <c r="J900" s="182"/>
      <c r="K900" s="182"/>
      <c r="L900" s="182"/>
      <c r="M900" s="182"/>
      <c r="N900" s="182"/>
      <c r="O900" s="182"/>
      <c r="P900" s="182"/>
      <c r="Q900" s="182"/>
      <c r="R900" s="182"/>
      <c r="S900" s="182"/>
      <c r="T900" s="182"/>
      <c r="U900" s="182"/>
      <c r="V900" s="182"/>
      <c r="W900" s="182"/>
      <c r="X900" s="182"/>
      <c r="Y900" s="182"/>
      <c r="AA900" s="183"/>
    </row>
    <row r="901" spans="9:27" s="3" customFormat="1" ht="12.75">
      <c r="I901" s="26"/>
      <c r="J901" s="182"/>
      <c r="K901" s="182"/>
      <c r="L901" s="182"/>
      <c r="M901" s="182"/>
      <c r="N901" s="182"/>
      <c r="O901" s="182"/>
      <c r="P901" s="182"/>
      <c r="Q901" s="182"/>
      <c r="R901" s="182"/>
      <c r="S901" s="182"/>
      <c r="T901" s="182"/>
      <c r="U901" s="182"/>
      <c r="V901" s="182"/>
      <c r="W901" s="182"/>
      <c r="X901" s="182"/>
      <c r="Y901" s="182"/>
      <c r="AA901" s="183"/>
    </row>
    <row r="902" spans="9:27" s="3" customFormat="1" ht="12.75">
      <c r="I902" s="26"/>
      <c r="J902" s="182"/>
      <c r="K902" s="182"/>
      <c r="L902" s="182"/>
      <c r="M902" s="182"/>
      <c r="N902" s="182"/>
      <c r="O902" s="182"/>
      <c r="P902" s="182"/>
      <c r="Q902" s="182"/>
      <c r="R902" s="182"/>
      <c r="S902" s="182"/>
      <c r="T902" s="182"/>
      <c r="U902" s="182"/>
      <c r="V902" s="182"/>
      <c r="W902" s="182"/>
      <c r="X902" s="182"/>
      <c r="Y902" s="182"/>
      <c r="AA902" s="183"/>
    </row>
    <row r="903" spans="9:27" s="3" customFormat="1" ht="12.75">
      <c r="I903" s="26"/>
      <c r="J903" s="182"/>
      <c r="K903" s="182"/>
      <c r="L903" s="182"/>
      <c r="M903" s="182"/>
      <c r="N903" s="182"/>
      <c r="O903" s="182"/>
      <c r="P903" s="182"/>
      <c r="Q903" s="182"/>
      <c r="R903" s="182"/>
      <c r="S903" s="182"/>
      <c r="T903" s="182"/>
      <c r="U903" s="182"/>
      <c r="V903" s="182"/>
      <c r="W903" s="182"/>
      <c r="X903" s="182"/>
      <c r="Y903" s="182"/>
      <c r="AA903" s="183"/>
    </row>
    <row r="904" spans="9:27" s="3" customFormat="1" ht="12.75">
      <c r="I904" s="26"/>
      <c r="J904" s="182"/>
      <c r="K904" s="182"/>
      <c r="L904" s="182"/>
      <c r="M904" s="182"/>
      <c r="N904" s="182"/>
      <c r="O904" s="182"/>
      <c r="P904" s="182"/>
      <c r="Q904" s="182"/>
      <c r="R904" s="182"/>
      <c r="S904" s="182"/>
      <c r="T904" s="182"/>
      <c r="U904" s="182"/>
      <c r="V904" s="182"/>
      <c r="W904" s="182"/>
      <c r="X904" s="182"/>
      <c r="Y904" s="182"/>
      <c r="AA904" s="183"/>
    </row>
    <row r="905" spans="9:27" s="3" customFormat="1" ht="12.75">
      <c r="I905" s="26"/>
      <c r="J905" s="182"/>
      <c r="K905" s="182"/>
      <c r="L905" s="182"/>
      <c r="M905" s="182"/>
      <c r="N905" s="182"/>
      <c r="O905" s="182"/>
      <c r="P905" s="182"/>
      <c r="Q905" s="182"/>
      <c r="R905" s="182"/>
      <c r="S905" s="182"/>
      <c r="T905" s="182"/>
      <c r="U905" s="182"/>
      <c r="V905" s="182"/>
      <c r="W905" s="182"/>
      <c r="X905" s="182"/>
      <c r="Y905" s="182"/>
      <c r="AA905" s="183"/>
    </row>
    <row r="906" spans="9:27" s="3" customFormat="1" ht="12.75">
      <c r="I906" s="26"/>
      <c r="J906" s="182"/>
      <c r="K906" s="182"/>
      <c r="L906" s="182"/>
      <c r="M906" s="182"/>
      <c r="N906" s="182"/>
      <c r="O906" s="182"/>
      <c r="P906" s="182"/>
      <c r="Q906" s="182"/>
      <c r="R906" s="182"/>
      <c r="S906" s="182"/>
      <c r="T906" s="182"/>
      <c r="U906" s="182"/>
      <c r="V906" s="182"/>
      <c r="W906" s="182"/>
      <c r="X906" s="182"/>
      <c r="Y906" s="182"/>
      <c r="AA906" s="183"/>
    </row>
    <row r="907" spans="9:27" s="3" customFormat="1" ht="12.75">
      <c r="I907" s="26"/>
      <c r="J907" s="182"/>
      <c r="K907" s="182"/>
      <c r="L907" s="182"/>
      <c r="M907" s="182"/>
      <c r="N907" s="182"/>
      <c r="O907" s="182"/>
      <c r="P907" s="182"/>
      <c r="Q907" s="182"/>
      <c r="R907" s="182"/>
      <c r="S907" s="182"/>
      <c r="T907" s="182"/>
      <c r="U907" s="182"/>
      <c r="V907" s="182"/>
      <c r="W907" s="182"/>
      <c r="X907" s="182"/>
      <c r="Y907" s="182"/>
      <c r="AA907" s="183"/>
    </row>
    <row r="908" spans="9:27" s="3" customFormat="1" ht="12.75">
      <c r="I908" s="26"/>
      <c r="J908" s="182"/>
      <c r="K908" s="182"/>
      <c r="L908" s="182"/>
      <c r="M908" s="182"/>
      <c r="N908" s="182"/>
      <c r="O908" s="182"/>
      <c r="P908" s="182"/>
      <c r="Q908" s="182"/>
      <c r="R908" s="182"/>
      <c r="S908" s="182"/>
      <c r="T908" s="182"/>
      <c r="U908" s="182"/>
      <c r="V908" s="182"/>
      <c r="W908" s="182"/>
      <c r="X908" s="182"/>
      <c r="Y908" s="182"/>
      <c r="AA908" s="183"/>
    </row>
    <row r="909" spans="9:27" s="3" customFormat="1" ht="12.75">
      <c r="I909" s="26"/>
      <c r="J909" s="182"/>
      <c r="K909" s="182"/>
      <c r="L909" s="182"/>
      <c r="M909" s="182"/>
      <c r="N909" s="182"/>
      <c r="O909" s="182"/>
      <c r="P909" s="182"/>
      <c r="Q909" s="182"/>
      <c r="R909" s="182"/>
      <c r="S909" s="182"/>
      <c r="T909" s="182"/>
      <c r="U909" s="182"/>
      <c r="V909" s="182"/>
      <c r="W909" s="182"/>
      <c r="X909" s="182"/>
      <c r="Y909" s="182"/>
      <c r="AA909" s="183"/>
    </row>
    <row r="910" spans="9:27" s="3" customFormat="1" ht="12.75">
      <c r="I910" s="26"/>
      <c r="J910" s="182"/>
      <c r="K910" s="182"/>
      <c r="L910" s="182"/>
      <c r="M910" s="182"/>
      <c r="N910" s="182"/>
      <c r="O910" s="182"/>
      <c r="P910" s="182"/>
      <c r="Q910" s="182"/>
      <c r="R910" s="182"/>
      <c r="S910" s="182"/>
      <c r="T910" s="182"/>
      <c r="U910" s="182"/>
      <c r="V910" s="182"/>
      <c r="W910" s="182"/>
      <c r="X910" s="182"/>
      <c r="Y910" s="182"/>
      <c r="AA910" s="183"/>
    </row>
    <row r="911" spans="9:27" s="3" customFormat="1" ht="12.75">
      <c r="I911" s="26"/>
      <c r="J911" s="182"/>
      <c r="K911" s="182"/>
      <c r="L911" s="182"/>
      <c r="M911" s="182"/>
      <c r="N911" s="182"/>
      <c r="O911" s="182"/>
      <c r="P911" s="182"/>
      <c r="Q911" s="182"/>
      <c r="R911" s="182"/>
      <c r="S911" s="182"/>
      <c r="T911" s="182"/>
      <c r="U911" s="182"/>
      <c r="V911" s="182"/>
      <c r="W911" s="182"/>
      <c r="X911" s="182"/>
      <c r="Y911" s="182"/>
      <c r="AA911" s="183"/>
    </row>
    <row r="912" spans="9:27" s="3" customFormat="1" ht="12.75">
      <c r="I912" s="26"/>
      <c r="J912" s="182"/>
      <c r="K912" s="182"/>
      <c r="L912" s="182"/>
      <c r="M912" s="182"/>
      <c r="N912" s="182"/>
      <c r="O912" s="182"/>
      <c r="P912" s="182"/>
      <c r="Q912" s="182"/>
      <c r="R912" s="182"/>
      <c r="S912" s="182"/>
      <c r="T912" s="182"/>
      <c r="U912" s="182"/>
      <c r="V912" s="182"/>
      <c r="W912" s="182"/>
      <c r="X912" s="182"/>
      <c r="Y912" s="182"/>
      <c r="AA912" s="183"/>
    </row>
    <row r="913" spans="9:27" s="3" customFormat="1" ht="12.75">
      <c r="I913" s="26"/>
      <c r="J913" s="182"/>
      <c r="K913" s="182"/>
      <c r="L913" s="182"/>
      <c r="M913" s="182"/>
      <c r="N913" s="182"/>
      <c r="O913" s="182"/>
      <c r="P913" s="182"/>
      <c r="Q913" s="182"/>
      <c r="R913" s="182"/>
      <c r="S913" s="182"/>
      <c r="T913" s="182"/>
      <c r="U913" s="182"/>
      <c r="V913" s="182"/>
      <c r="W913" s="182"/>
      <c r="X913" s="182"/>
      <c r="Y913" s="182"/>
      <c r="AA913" s="183"/>
    </row>
    <row r="914" spans="9:27" s="3" customFormat="1" ht="12.75">
      <c r="I914" s="26"/>
      <c r="J914" s="182"/>
      <c r="K914" s="182"/>
      <c r="L914" s="182"/>
      <c r="M914" s="182"/>
      <c r="N914" s="182"/>
      <c r="O914" s="182"/>
      <c r="P914" s="182"/>
      <c r="Q914" s="182"/>
      <c r="R914" s="182"/>
      <c r="S914" s="182"/>
      <c r="T914" s="182"/>
      <c r="U914" s="182"/>
      <c r="V914" s="182"/>
      <c r="W914" s="182"/>
      <c r="X914" s="182"/>
      <c r="Y914" s="182"/>
      <c r="AA914" s="183"/>
    </row>
    <row r="915" spans="9:27" s="3" customFormat="1" ht="12.75">
      <c r="I915" s="26"/>
      <c r="J915" s="182"/>
      <c r="K915" s="182"/>
      <c r="L915" s="182"/>
      <c r="M915" s="182"/>
      <c r="N915" s="182"/>
      <c r="O915" s="182"/>
      <c r="P915" s="182"/>
      <c r="Q915" s="182"/>
      <c r="R915" s="182"/>
      <c r="S915" s="182"/>
      <c r="T915" s="182"/>
      <c r="U915" s="182"/>
      <c r="V915" s="182"/>
      <c r="W915" s="182"/>
      <c r="X915" s="182"/>
      <c r="Y915" s="182"/>
      <c r="AA915" s="183"/>
    </row>
    <row r="916" spans="9:27" s="3" customFormat="1" ht="12.75">
      <c r="I916" s="26"/>
      <c r="J916" s="182"/>
      <c r="K916" s="182"/>
      <c r="L916" s="182"/>
      <c r="M916" s="182"/>
      <c r="N916" s="182"/>
      <c r="O916" s="182"/>
      <c r="P916" s="182"/>
      <c r="Q916" s="182"/>
      <c r="R916" s="182"/>
      <c r="S916" s="182"/>
      <c r="T916" s="182"/>
      <c r="U916" s="182"/>
      <c r="V916" s="182"/>
      <c r="W916" s="182"/>
      <c r="X916" s="182"/>
      <c r="Y916" s="182"/>
      <c r="AA916" s="183"/>
    </row>
    <row r="917" spans="9:27" s="3" customFormat="1" ht="12.75">
      <c r="I917" s="26"/>
      <c r="J917" s="182"/>
      <c r="K917" s="182"/>
      <c r="L917" s="182"/>
      <c r="M917" s="182"/>
      <c r="N917" s="182"/>
      <c r="O917" s="182"/>
      <c r="P917" s="182"/>
      <c r="Q917" s="182"/>
      <c r="R917" s="182"/>
      <c r="S917" s="182"/>
      <c r="T917" s="182"/>
      <c r="U917" s="182"/>
      <c r="V917" s="182"/>
      <c r="W917" s="182"/>
      <c r="X917" s="182"/>
      <c r="Y917" s="182"/>
      <c r="AA917" s="183"/>
    </row>
    <row r="918" spans="9:27" s="3" customFormat="1" ht="12.75">
      <c r="I918" s="26"/>
      <c r="J918" s="182"/>
      <c r="K918" s="182"/>
      <c r="L918" s="182"/>
      <c r="M918" s="182"/>
      <c r="N918" s="182"/>
      <c r="O918" s="182"/>
      <c r="P918" s="182"/>
      <c r="Q918" s="182"/>
      <c r="R918" s="182"/>
      <c r="S918" s="182"/>
      <c r="T918" s="182"/>
      <c r="U918" s="182"/>
      <c r="V918" s="182"/>
      <c r="W918" s="182"/>
      <c r="X918" s="182"/>
      <c r="Y918" s="182"/>
      <c r="AA918" s="183"/>
    </row>
    <row r="919" spans="9:27" s="3" customFormat="1" ht="12.75">
      <c r="I919" s="26"/>
      <c r="J919" s="182"/>
      <c r="K919" s="182"/>
      <c r="L919" s="182"/>
      <c r="M919" s="182"/>
      <c r="N919" s="182"/>
      <c r="O919" s="182"/>
      <c r="P919" s="182"/>
      <c r="Q919" s="182"/>
      <c r="R919" s="182"/>
      <c r="S919" s="182"/>
      <c r="T919" s="182"/>
      <c r="U919" s="182"/>
      <c r="V919" s="182"/>
      <c r="W919" s="182"/>
      <c r="X919" s="182"/>
      <c r="Y919" s="182"/>
      <c r="AA919" s="183"/>
    </row>
    <row r="920" spans="9:27" s="3" customFormat="1" ht="12.75">
      <c r="I920" s="26"/>
      <c r="J920" s="182"/>
      <c r="K920" s="182"/>
      <c r="L920" s="182"/>
      <c r="M920" s="182"/>
      <c r="N920" s="182"/>
      <c r="O920" s="182"/>
      <c r="P920" s="182"/>
      <c r="Q920" s="182"/>
      <c r="R920" s="182"/>
      <c r="S920" s="182"/>
      <c r="T920" s="182"/>
      <c r="U920" s="182"/>
      <c r="V920" s="182"/>
      <c r="W920" s="182"/>
      <c r="X920" s="182"/>
      <c r="Y920" s="182"/>
      <c r="AA920" s="183"/>
    </row>
    <row r="921" spans="9:27" s="3" customFormat="1" ht="12.75">
      <c r="I921" s="26"/>
      <c r="J921" s="182"/>
      <c r="K921" s="182"/>
      <c r="L921" s="182"/>
      <c r="M921" s="182"/>
      <c r="N921" s="182"/>
      <c r="O921" s="182"/>
      <c r="P921" s="182"/>
      <c r="Q921" s="182"/>
      <c r="R921" s="182"/>
      <c r="S921" s="182"/>
      <c r="T921" s="182"/>
      <c r="U921" s="182"/>
      <c r="V921" s="182"/>
      <c r="W921" s="182"/>
      <c r="X921" s="182"/>
      <c r="Y921" s="182"/>
      <c r="AA921" s="183"/>
    </row>
    <row r="922" spans="9:27" s="3" customFormat="1" ht="12.75">
      <c r="I922" s="26"/>
      <c r="J922" s="182"/>
      <c r="K922" s="182"/>
      <c r="L922" s="182"/>
      <c r="M922" s="182"/>
      <c r="N922" s="182"/>
      <c r="O922" s="182"/>
      <c r="P922" s="182"/>
      <c r="Q922" s="182"/>
      <c r="R922" s="182"/>
      <c r="S922" s="182"/>
      <c r="T922" s="182"/>
      <c r="U922" s="182"/>
      <c r="V922" s="182"/>
      <c r="W922" s="182"/>
      <c r="X922" s="182"/>
      <c r="Y922" s="182"/>
      <c r="AA922" s="183"/>
    </row>
    <row r="923" spans="9:27" s="3" customFormat="1" ht="12.75">
      <c r="I923" s="26"/>
      <c r="J923" s="182"/>
      <c r="K923" s="182"/>
      <c r="L923" s="182"/>
      <c r="M923" s="182"/>
      <c r="N923" s="182"/>
      <c r="O923" s="182"/>
      <c r="P923" s="182"/>
      <c r="Q923" s="182"/>
      <c r="R923" s="182"/>
      <c r="S923" s="182"/>
      <c r="T923" s="182"/>
      <c r="U923" s="182"/>
      <c r="V923" s="182"/>
      <c r="W923" s="182"/>
      <c r="X923" s="182"/>
      <c r="Y923" s="182"/>
      <c r="AA923" s="183"/>
    </row>
    <row r="924" spans="9:27" s="3" customFormat="1" ht="12.75">
      <c r="I924" s="26"/>
      <c r="J924" s="182"/>
      <c r="K924" s="182"/>
      <c r="L924" s="182"/>
      <c r="M924" s="182"/>
      <c r="N924" s="182"/>
      <c r="O924" s="182"/>
      <c r="P924" s="182"/>
      <c r="Q924" s="182"/>
      <c r="R924" s="182"/>
      <c r="S924" s="182"/>
      <c r="T924" s="182"/>
      <c r="U924" s="182"/>
      <c r="V924" s="182"/>
      <c r="W924" s="182"/>
      <c r="X924" s="182"/>
      <c r="Y924" s="182"/>
      <c r="AA924" s="183"/>
    </row>
    <row r="925" spans="9:27" s="3" customFormat="1" ht="12.75">
      <c r="I925" s="26"/>
      <c r="J925" s="182"/>
      <c r="K925" s="182"/>
      <c r="L925" s="182"/>
      <c r="M925" s="182"/>
      <c r="N925" s="182"/>
      <c r="O925" s="182"/>
      <c r="P925" s="182"/>
      <c r="Q925" s="182"/>
      <c r="R925" s="182"/>
      <c r="S925" s="182"/>
      <c r="T925" s="182"/>
      <c r="U925" s="182"/>
      <c r="V925" s="182"/>
      <c r="W925" s="182"/>
      <c r="X925" s="182"/>
      <c r="Y925" s="182"/>
      <c r="AA925" s="183"/>
    </row>
    <row r="926" spans="9:27" s="3" customFormat="1" ht="12.75">
      <c r="I926" s="26"/>
      <c r="J926" s="182"/>
      <c r="K926" s="182"/>
      <c r="L926" s="182"/>
      <c r="M926" s="182"/>
      <c r="N926" s="182"/>
      <c r="O926" s="182"/>
      <c r="P926" s="182"/>
      <c r="Q926" s="182"/>
      <c r="R926" s="182"/>
      <c r="S926" s="182"/>
      <c r="T926" s="182"/>
      <c r="U926" s="182"/>
      <c r="V926" s="182"/>
      <c r="W926" s="182"/>
      <c r="X926" s="182"/>
      <c r="Y926" s="182"/>
      <c r="AA926" s="183"/>
    </row>
    <row r="927" spans="9:27" s="3" customFormat="1" ht="12.75">
      <c r="I927" s="26"/>
      <c r="J927" s="182"/>
      <c r="K927" s="182"/>
      <c r="L927" s="182"/>
      <c r="M927" s="182"/>
      <c r="N927" s="182"/>
      <c r="O927" s="182"/>
      <c r="P927" s="182"/>
      <c r="Q927" s="182"/>
      <c r="R927" s="182"/>
      <c r="S927" s="182"/>
      <c r="T927" s="182"/>
      <c r="U927" s="182"/>
      <c r="V927" s="182"/>
      <c r="W927" s="182"/>
      <c r="X927" s="182"/>
      <c r="Y927" s="182"/>
      <c r="AA927" s="183"/>
    </row>
    <row r="928" spans="9:27" s="3" customFormat="1" ht="12.75">
      <c r="I928" s="26"/>
      <c r="J928" s="182"/>
      <c r="K928" s="182"/>
      <c r="L928" s="182"/>
      <c r="M928" s="182"/>
      <c r="N928" s="182"/>
      <c r="O928" s="182"/>
      <c r="P928" s="182"/>
      <c r="Q928" s="182"/>
      <c r="R928" s="182"/>
      <c r="S928" s="182"/>
      <c r="T928" s="182"/>
      <c r="U928" s="182"/>
      <c r="V928" s="182"/>
      <c r="W928" s="182"/>
      <c r="X928" s="182"/>
      <c r="Y928" s="182"/>
      <c r="AA928" s="183"/>
    </row>
    <row r="929" spans="9:27" s="3" customFormat="1" ht="12.75">
      <c r="I929" s="26"/>
      <c r="J929" s="182"/>
      <c r="K929" s="182"/>
      <c r="L929" s="182"/>
      <c r="M929" s="182"/>
      <c r="N929" s="182"/>
      <c r="O929" s="182"/>
      <c r="P929" s="182"/>
      <c r="Q929" s="182"/>
      <c r="R929" s="182"/>
      <c r="S929" s="182"/>
      <c r="T929" s="182"/>
      <c r="U929" s="182"/>
      <c r="V929" s="182"/>
      <c r="W929" s="182"/>
      <c r="X929" s="182"/>
      <c r="Y929" s="182"/>
      <c r="AA929" s="183"/>
    </row>
    <row r="930" spans="9:27" s="3" customFormat="1" ht="12.75">
      <c r="I930" s="26"/>
      <c r="J930" s="182"/>
      <c r="K930" s="182"/>
      <c r="L930" s="182"/>
      <c r="M930" s="182"/>
      <c r="N930" s="182"/>
      <c r="O930" s="182"/>
      <c r="P930" s="182"/>
      <c r="Q930" s="182"/>
      <c r="R930" s="182"/>
      <c r="S930" s="182"/>
      <c r="T930" s="182"/>
      <c r="U930" s="182"/>
      <c r="V930" s="182"/>
      <c r="W930" s="182"/>
      <c r="X930" s="182"/>
      <c r="Y930" s="182"/>
      <c r="AA930" s="183"/>
    </row>
    <row r="931" spans="9:27" s="3" customFormat="1" ht="12.75">
      <c r="I931" s="26"/>
      <c r="J931" s="182"/>
      <c r="K931" s="182"/>
      <c r="L931" s="182"/>
      <c r="M931" s="182"/>
      <c r="N931" s="182"/>
      <c r="O931" s="182"/>
      <c r="P931" s="182"/>
      <c r="Q931" s="182"/>
      <c r="R931" s="182"/>
      <c r="S931" s="182"/>
      <c r="T931" s="182"/>
      <c r="U931" s="182"/>
      <c r="V931" s="182"/>
      <c r="W931" s="182"/>
      <c r="X931" s="182"/>
      <c r="Y931" s="182"/>
      <c r="AA931" s="183"/>
    </row>
    <row r="932" spans="9:27" s="3" customFormat="1" ht="12.75">
      <c r="I932" s="26"/>
      <c r="J932" s="182"/>
      <c r="K932" s="182"/>
      <c r="L932" s="182"/>
      <c r="M932" s="182"/>
      <c r="N932" s="182"/>
      <c r="O932" s="182"/>
      <c r="P932" s="182"/>
      <c r="Q932" s="182"/>
      <c r="R932" s="182"/>
      <c r="S932" s="182"/>
      <c r="T932" s="182"/>
      <c r="U932" s="182"/>
      <c r="V932" s="182"/>
      <c r="W932" s="182"/>
      <c r="X932" s="182"/>
      <c r="Y932" s="182"/>
      <c r="AA932" s="183"/>
    </row>
    <row r="933" spans="9:27" s="3" customFormat="1" ht="12.75">
      <c r="I933" s="26"/>
      <c r="J933" s="182"/>
      <c r="K933" s="182"/>
      <c r="L933" s="182"/>
      <c r="M933" s="182"/>
      <c r="N933" s="182"/>
      <c r="O933" s="182"/>
      <c r="P933" s="182"/>
      <c r="Q933" s="182"/>
      <c r="R933" s="182"/>
      <c r="S933" s="182"/>
      <c r="T933" s="182"/>
      <c r="U933" s="182"/>
      <c r="V933" s="182"/>
      <c r="W933" s="182"/>
      <c r="X933" s="182"/>
      <c r="Y933" s="182"/>
      <c r="AA933" s="183"/>
    </row>
    <row r="934" spans="9:27" s="3" customFormat="1" ht="12.75">
      <c r="I934" s="26"/>
      <c r="J934" s="182"/>
      <c r="K934" s="182"/>
      <c r="L934" s="182"/>
      <c r="M934" s="182"/>
      <c r="N934" s="182"/>
      <c r="O934" s="182"/>
      <c r="P934" s="182"/>
      <c r="Q934" s="182"/>
      <c r="R934" s="182"/>
      <c r="S934" s="182"/>
      <c r="T934" s="182"/>
      <c r="U934" s="182"/>
      <c r="V934" s="182"/>
      <c r="W934" s="182"/>
      <c r="X934" s="182"/>
      <c r="Y934" s="182"/>
      <c r="AA934" s="183"/>
    </row>
    <row r="935" spans="9:27" s="3" customFormat="1" ht="12.75">
      <c r="I935" s="26"/>
      <c r="J935" s="182"/>
      <c r="K935" s="182"/>
      <c r="L935" s="182"/>
      <c r="M935" s="182"/>
      <c r="N935" s="182"/>
      <c r="O935" s="182"/>
      <c r="P935" s="182"/>
      <c r="Q935" s="182"/>
      <c r="R935" s="182"/>
      <c r="S935" s="182"/>
      <c r="T935" s="182"/>
      <c r="U935" s="182"/>
      <c r="V935" s="182"/>
      <c r="W935" s="182"/>
      <c r="X935" s="182"/>
      <c r="Y935" s="182"/>
      <c r="AA935" s="183"/>
    </row>
    <row r="936" spans="9:27" s="3" customFormat="1" ht="12.75">
      <c r="I936" s="26"/>
      <c r="J936" s="182"/>
      <c r="K936" s="182"/>
      <c r="L936" s="182"/>
      <c r="M936" s="182"/>
      <c r="N936" s="182"/>
      <c r="O936" s="182"/>
      <c r="P936" s="182"/>
      <c r="Q936" s="182"/>
      <c r="R936" s="182"/>
      <c r="S936" s="182"/>
      <c r="T936" s="182"/>
      <c r="U936" s="182"/>
      <c r="V936" s="182"/>
      <c r="W936" s="182"/>
      <c r="X936" s="182"/>
      <c r="Y936" s="182"/>
      <c r="AA936" s="183"/>
    </row>
    <row r="937" spans="9:27" s="3" customFormat="1" ht="12.75">
      <c r="I937" s="26"/>
      <c r="J937" s="182"/>
      <c r="K937" s="182"/>
      <c r="L937" s="182"/>
      <c r="M937" s="182"/>
      <c r="N937" s="182"/>
      <c r="O937" s="182"/>
      <c r="P937" s="182"/>
      <c r="Q937" s="182"/>
      <c r="R937" s="182"/>
      <c r="S937" s="182"/>
      <c r="T937" s="182"/>
      <c r="U937" s="182"/>
      <c r="V937" s="182"/>
      <c r="W937" s="182"/>
      <c r="X937" s="182"/>
      <c r="Y937" s="182"/>
      <c r="AA937" s="183"/>
    </row>
    <row r="938" spans="9:27" s="3" customFormat="1" ht="12.75">
      <c r="I938" s="26"/>
      <c r="J938" s="182"/>
      <c r="K938" s="182"/>
      <c r="L938" s="182"/>
      <c r="M938" s="182"/>
      <c r="N938" s="182"/>
      <c r="O938" s="182"/>
      <c r="P938" s="182"/>
      <c r="Q938" s="182"/>
      <c r="R938" s="182"/>
      <c r="S938" s="182"/>
      <c r="T938" s="182"/>
      <c r="U938" s="182"/>
      <c r="V938" s="182"/>
      <c r="W938" s="182"/>
      <c r="X938" s="182"/>
      <c r="Y938" s="182"/>
      <c r="AA938" s="183"/>
    </row>
    <row r="939" spans="9:27" s="3" customFormat="1" ht="12.75">
      <c r="I939" s="26"/>
      <c r="J939" s="182"/>
      <c r="K939" s="182"/>
      <c r="L939" s="182"/>
      <c r="M939" s="182"/>
      <c r="N939" s="182"/>
      <c r="O939" s="182"/>
      <c r="P939" s="182"/>
      <c r="Q939" s="182"/>
      <c r="R939" s="182"/>
      <c r="S939" s="182"/>
      <c r="T939" s="182"/>
      <c r="U939" s="182"/>
      <c r="V939" s="182"/>
      <c r="W939" s="182"/>
      <c r="X939" s="182"/>
      <c r="Y939" s="182"/>
      <c r="AA939" s="183"/>
    </row>
    <row r="940" spans="9:27" s="3" customFormat="1" ht="12.75">
      <c r="I940" s="26"/>
      <c r="J940" s="182"/>
      <c r="K940" s="182"/>
      <c r="L940" s="182"/>
      <c r="M940" s="182"/>
      <c r="N940" s="182"/>
      <c r="O940" s="182"/>
      <c r="P940" s="182"/>
      <c r="Q940" s="182"/>
      <c r="R940" s="182"/>
      <c r="S940" s="182"/>
      <c r="T940" s="182"/>
      <c r="U940" s="182"/>
      <c r="V940" s="182"/>
      <c r="W940" s="182"/>
      <c r="X940" s="182"/>
      <c r="Y940" s="182"/>
      <c r="AA940" s="183"/>
    </row>
    <row r="941" spans="9:27" s="3" customFormat="1" ht="12.75">
      <c r="I941" s="26"/>
      <c r="J941" s="182"/>
      <c r="K941" s="182"/>
      <c r="L941" s="182"/>
      <c r="M941" s="182"/>
      <c r="N941" s="182"/>
      <c r="O941" s="182"/>
      <c r="P941" s="182"/>
      <c r="Q941" s="182"/>
      <c r="R941" s="182"/>
      <c r="S941" s="182"/>
      <c r="T941" s="182"/>
      <c r="U941" s="182"/>
      <c r="V941" s="182"/>
      <c r="W941" s="182"/>
      <c r="X941" s="182"/>
      <c r="Y941" s="182"/>
      <c r="AA941" s="183"/>
    </row>
    <row r="942" spans="9:27" s="3" customFormat="1" ht="12.75">
      <c r="I942" s="26"/>
      <c r="J942" s="182"/>
      <c r="K942" s="182"/>
      <c r="L942" s="182"/>
      <c r="M942" s="182"/>
      <c r="N942" s="182"/>
      <c r="O942" s="182"/>
      <c r="P942" s="182"/>
      <c r="Q942" s="182"/>
      <c r="R942" s="182"/>
      <c r="S942" s="182"/>
      <c r="T942" s="182"/>
      <c r="U942" s="182"/>
      <c r="V942" s="182"/>
      <c r="W942" s="182"/>
      <c r="X942" s="182"/>
      <c r="Y942" s="182"/>
      <c r="AA942" s="183"/>
    </row>
    <row r="943" spans="9:27" s="3" customFormat="1" ht="12.75">
      <c r="I943" s="26"/>
      <c r="J943" s="182"/>
      <c r="K943" s="182"/>
      <c r="L943" s="182"/>
      <c r="M943" s="182"/>
      <c r="N943" s="182"/>
      <c r="O943" s="182"/>
      <c r="P943" s="182"/>
      <c r="Q943" s="182"/>
      <c r="R943" s="182"/>
      <c r="S943" s="182"/>
      <c r="T943" s="182"/>
      <c r="U943" s="182"/>
      <c r="V943" s="182"/>
      <c r="W943" s="182"/>
      <c r="X943" s="182"/>
      <c r="Y943" s="182"/>
      <c r="AA943" s="183"/>
    </row>
    <row r="944" spans="9:27" s="3" customFormat="1" ht="12.75">
      <c r="I944" s="26"/>
      <c r="J944" s="182"/>
      <c r="K944" s="182"/>
      <c r="L944" s="182"/>
      <c r="M944" s="182"/>
      <c r="N944" s="182"/>
      <c r="O944" s="182"/>
      <c r="P944" s="182"/>
      <c r="Q944" s="182"/>
      <c r="R944" s="182"/>
      <c r="S944" s="182"/>
      <c r="T944" s="182"/>
      <c r="U944" s="182"/>
      <c r="V944" s="182"/>
      <c r="W944" s="182"/>
      <c r="X944" s="182"/>
      <c r="Y944" s="182"/>
      <c r="AA944" s="183"/>
    </row>
    <row r="945" spans="9:27" s="3" customFormat="1" ht="12.75">
      <c r="I945" s="26"/>
      <c r="J945" s="182"/>
      <c r="K945" s="182"/>
      <c r="L945" s="182"/>
      <c r="M945" s="182"/>
      <c r="N945" s="182"/>
      <c r="O945" s="182"/>
      <c r="P945" s="182"/>
      <c r="Q945" s="182"/>
      <c r="R945" s="182"/>
      <c r="S945" s="182"/>
      <c r="T945" s="182"/>
      <c r="U945" s="182"/>
      <c r="V945" s="182"/>
      <c r="W945" s="182"/>
      <c r="X945" s="182"/>
      <c r="Y945" s="182"/>
      <c r="AA945" s="183"/>
    </row>
    <row r="946" spans="9:27" s="3" customFormat="1" ht="12.75">
      <c r="I946" s="26"/>
      <c r="J946" s="182"/>
      <c r="K946" s="182"/>
      <c r="L946" s="182"/>
      <c r="M946" s="182"/>
      <c r="N946" s="182"/>
      <c r="O946" s="182"/>
      <c r="P946" s="182"/>
      <c r="Q946" s="182"/>
      <c r="R946" s="182"/>
      <c r="S946" s="182"/>
      <c r="T946" s="182"/>
      <c r="U946" s="182"/>
      <c r="V946" s="182"/>
      <c r="W946" s="182"/>
      <c r="X946" s="182"/>
      <c r="Y946" s="182"/>
      <c r="AA946" s="183"/>
    </row>
    <row r="947" spans="9:27" s="3" customFormat="1" ht="12.75">
      <c r="I947" s="26"/>
      <c r="J947" s="182"/>
      <c r="K947" s="182"/>
      <c r="L947" s="182"/>
      <c r="M947" s="182"/>
      <c r="N947" s="182"/>
      <c r="O947" s="182"/>
      <c r="P947" s="182"/>
      <c r="Q947" s="182"/>
      <c r="R947" s="182"/>
      <c r="S947" s="182"/>
      <c r="T947" s="182"/>
      <c r="U947" s="182"/>
      <c r="V947" s="182"/>
      <c r="W947" s="182"/>
      <c r="X947" s="182"/>
      <c r="Y947" s="182"/>
      <c r="AA947" s="183"/>
    </row>
    <row r="948" spans="9:27" s="3" customFormat="1" ht="12.75">
      <c r="I948" s="26"/>
      <c r="J948" s="182"/>
      <c r="K948" s="182"/>
      <c r="L948" s="182"/>
      <c r="M948" s="182"/>
      <c r="N948" s="182"/>
      <c r="O948" s="182"/>
      <c r="P948" s="182"/>
      <c r="Q948" s="182"/>
      <c r="R948" s="182"/>
      <c r="S948" s="182"/>
      <c r="T948" s="182"/>
      <c r="U948" s="182"/>
      <c r="V948" s="182"/>
      <c r="W948" s="182"/>
      <c r="X948" s="182"/>
      <c r="Y948" s="182"/>
      <c r="AA948" s="183"/>
    </row>
    <row r="949" spans="9:27" s="3" customFormat="1" ht="12.75">
      <c r="I949" s="26"/>
      <c r="J949" s="182"/>
      <c r="K949" s="182"/>
      <c r="L949" s="182"/>
      <c r="M949" s="182"/>
      <c r="N949" s="182"/>
      <c r="O949" s="182"/>
      <c r="P949" s="182"/>
      <c r="Q949" s="182"/>
      <c r="R949" s="182"/>
      <c r="S949" s="182"/>
      <c r="T949" s="182"/>
      <c r="U949" s="182"/>
      <c r="V949" s="182"/>
      <c r="W949" s="182"/>
      <c r="X949" s="182"/>
      <c r="Y949" s="182"/>
      <c r="AA949" s="183"/>
    </row>
    <row r="950" spans="9:27" s="3" customFormat="1" ht="12.75">
      <c r="I950" s="26"/>
      <c r="J950" s="182"/>
      <c r="K950" s="182"/>
      <c r="L950" s="182"/>
      <c r="M950" s="182"/>
      <c r="N950" s="182"/>
      <c r="O950" s="182"/>
      <c r="P950" s="182"/>
      <c r="Q950" s="182"/>
      <c r="R950" s="182"/>
      <c r="S950" s="182"/>
      <c r="T950" s="182"/>
      <c r="U950" s="182"/>
      <c r="V950" s="182"/>
      <c r="W950" s="182"/>
      <c r="X950" s="182"/>
      <c r="Y950" s="182"/>
      <c r="AA950" s="183"/>
    </row>
    <row r="951" spans="9:27" s="3" customFormat="1" ht="12.75">
      <c r="I951" s="26"/>
      <c r="J951" s="182"/>
      <c r="K951" s="182"/>
      <c r="L951" s="182"/>
      <c r="M951" s="182"/>
      <c r="N951" s="182"/>
      <c r="O951" s="182"/>
      <c r="P951" s="182"/>
      <c r="Q951" s="182"/>
      <c r="R951" s="182"/>
      <c r="S951" s="182"/>
      <c r="T951" s="182"/>
      <c r="U951" s="182"/>
      <c r="V951" s="182"/>
      <c r="W951" s="182"/>
      <c r="X951" s="182"/>
      <c r="Y951" s="182"/>
      <c r="AA951" s="183"/>
    </row>
    <row r="952" spans="9:27" s="3" customFormat="1" ht="12.75">
      <c r="I952" s="26"/>
      <c r="J952" s="182"/>
      <c r="K952" s="182"/>
      <c r="L952" s="182"/>
      <c r="M952" s="182"/>
      <c r="N952" s="182"/>
      <c r="O952" s="182"/>
      <c r="P952" s="182"/>
      <c r="Q952" s="182"/>
      <c r="R952" s="182"/>
      <c r="S952" s="182"/>
      <c r="T952" s="182"/>
      <c r="U952" s="182"/>
      <c r="V952" s="182"/>
      <c r="W952" s="182"/>
      <c r="X952" s="182"/>
      <c r="Y952" s="182"/>
      <c r="AA952" s="183"/>
    </row>
    <row r="953" spans="9:27" s="3" customFormat="1" ht="12.75">
      <c r="I953" s="26"/>
      <c r="J953" s="182"/>
      <c r="K953" s="182"/>
      <c r="L953" s="182"/>
      <c r="M953" s="182"/>
      <c r="N953" s="182"/>
      <c r="O953" s="182"/>
      <c r="P953" s="182"/>
      <c r="Q953" s="182"/>
      <c r="R953" s="182"/>
      <c r="S953" s="182"/>
      <c r="T953" s="182"/>
      <c r="U953" s="182"/>
      <c r="V953" s="182"/>
      <c r="W953" s="182"/>
      <c r="X953" s="182"/>
      <c r="Y953" s="182"/>
      <c r="AA953" s="183"/>
    </row>
    <row r="954" spans="9:27" s="3" customFormat="1" ht="12.75">
      <c r="I954" s="26"/>
      <c r="J954" s="182"/>
      <c r="K954" s="182"/>
      <c r="L954" s="182"/>
      <c r="M954" s="182"/>
      <c r="N954" s="182"/>
      <c r="O954" s="182"/>
      <c r="P954" s="182"/>
      <c r="Q954" s="182"/>
      <c r="R954" s="182"/>
      <c r="S954" s="182"/>
      <c r="T954" s="182"/>
      <c r="U954" s="182"/>
      <c r="V954" s="182"/>
      <c r="W954" s="182"/>
      <c r="X954" s="182"/>
      <c r="Y954" s="182"/>
      <c r="AA954" s="183"/>
    </row>
    <row r="955" spans="9:27" s="3" customFormat="1" ht="12.75">
      <c r="I955" s="26"/>
      <c r="J955" s="182"/>
      <c r="K955" s="182"/>
      <c r="L955" s="182"/>
      <c r="M955" s="182"/>
      <c r="N955" s="182"/>
      <c r="O955" s="182"/>
      <c r="P955" s="182"/>
      <c r="Q955" s="182"/>
      <c r="R955" s="182"/>
      <c r="S955" s="182"/>
      <c r="T955" s="182"/>
      <c r="U955" s="182"/>
      <c r="V955" s="182"/>
      <c r="W955" s="182"/>
      <c r="X955" s="182"/>
      <c r="Y955" s="182"/>
      <c r="AA955" s="183"/>
    </row>
    <row r="956" spans="9:27" s="3" customFormat="1" ht="12.75">
      <c r="I956" s="26"/>
      <c r="J956" s="182"/>
      <c r="K956" s="182"/>
      <c r="L956" s="182"/>
      <c r="M956" s="182"/>
      <c r="N956" s="182"/>
      <c r="O956" s="182"/>
      <c r="P956" s="182"/>
      <c r="Q956" s="182"/>
      <c r="R956" s="182"/>
      <c r="S956" s="182"/>
      <c r="T956" s="182"/>
      <c r="U956" s="182"/>
      <c r="V956" s="182"/>
      <c r="W956" s="182"/>
      <c r="X956" s="182"/>
      <c r="Y956" s="182"/>
      <c r="AA956" s="183"/>
    </row>
    <row r="957" spans="9:27" s="3" customFormat="1" ht="12.75">
      <c r="I957" s="26"/>
      <c r="J957" s="182"/>
      <c r="K957" s="182"/>
      <c r="L957" s="182"/>
      <c r="M957" s="182"/>
      <c r="N957" s="182"/>
      <c r="O957" s="182"/>
      <c r="P957" s="182"/>
      <c r="Q957" s="182"/>
      <c r="R957" s="182"/>
      <c r="S957" s="182"/>
      <c r="T957" s="182"/>
      <c r="U957" s="182"/>
      <c r="V957" s="182"/>
      <c r="W957" s="182"/>
      <c r="X957" s="182"/>
      <c r="Y957" s="182"/>
      <c r="AA957" s="183"/>
    </row>
    <row r="958" spans="9:27" s="3" customFormat="1" ht="12.75">
      <c r="I958" s="26"/>
      <c r="J958" s="182"/>
      <c r="K958" s="182"/>
      <c r="L958" s="182"/>
      <c r="M958" s="182"/>
      <c r="N958" s="182"/>
      <c r="O958" s="182"/>
      <c r="P958" s="182"/>
      <c r="Q958" s="182"/>
      <c r="R958" s="182"/>
      <c r="S958" s="182"/>
      <c r="T958" s="182"/>
      <c r="U958" s="182"/>
      <c r="V958" s="182"/>
      <c r="W958" s="182"/>
      <c r="X958" s="182"/>
      <c r="Y958" s="182"/>
      <c r="AA958" s="183"/>
    </row>
    <row r="959" spans="9:27" s="3" customFormat="1" ht="12.75">
      <c r="I959" s="26"/>
      <c r="J959" s="182"/>
      <c r="K959" s="182"/>
      <c r="L959" s="182"/>
      <c r="M959" s="182"/>
      <c r="N959" s="182"/>
      <c r="O959" s="182"/>
      <c r="P959" s="182"/>
      <c r="Q959" s="182"/>
      <c r="R959" s="182"/>
      <c r="S959" s="182"/>
      <c r="T959" s="182"/>
      <c r="U959" s="182"/>
      <c r="V959" s="182"/>
      <c r="W959" s="182"/>
      <c r="X959" s="182"/>
      <c r="Y959" s="182"/>
      <c r="AA959" s="183"/>
    </row>
    <row r="960" spans="9:27" s="3" customFormat="1" ht="12.75">
      <c r="I960" s="26"/>
      <c r="J960" s="182"/>
      <c r="K960" s="182"/>
      <c r="L960" s="182"/>
      <c r="M960" s="182"/>
      <c r="N960" s="182"/>
      <c r="O960" s="182"/>
      <c r="P960" s="182"/>
      <c r="Q960" s="182"/>
      <c r="R960" s="182"/>
      <c r="S960" s="182"/>
      <c r="T960" s="182"/>
      <c r="U960" s="182"/>
      <c r="V960" s="182"/>
      <c r="W960" s="182"/>
      <c r="X960" s="182"/>
      <c r="Y960" s="182"/>
      <c r="AA960" s="183"/>
    </row>
    <row r="961" spans="9:27" s="3" customFormat="1" ht="12.75">
      <c r="I961" s="26"/>
      <c r="J961" s="182"/>
      <c r="K961" s="182"/>
      <c r="L961" s="182"/>
      <c r="M961" s="182"/>
      <c r="N961" s="182"/>
      <c r="O961" s="182"/>
      <c r="P961" s="182"/>
      <c r="Q961" s="182"/>
      <c r="R961" s="182"/>
      <c r="S961" s="182"/>
      <c r="T961" s="182"/>
      <c r="U961" s="182"/>
      <c r="V961" s="182"/>
      <c r="W961" s="182"/>
      <c r="X961" s="182"/>
      <c r="Y961" s="182"/>
      <c r="AA961" s="183"/>
    </row>
    <row r="962" spans="9:27" s="3" customFormat="1" ht="12.75">
      <c r="I962" s="26"/>
      <c r="J962" s="182"/>
      <c r="K962" s="182"/>
      <c r="L962" s="182"/>
      <c r="M962" s="182"/>
      <c r="N962" s="182"/>
      <c r="O962" s="182"/>
      <c r="P962" s="182"/>
      <c r="Q962" s="182"/>
      <c r="R962" s="182"/>
      <c r="S962" s="182"/>
      <c r="T962" s="182"/>
      <c r="U962" s="182"/>
      <c r="V962" s="182"/>
      <c r="W962" s="182"/>
      <c r="X962" s="182"/>
      <c r="Y962" s="182"/>
      <c r="AA962" s="183"/>
    </row>
    <row r="963" spans="9:27" s="3" customFormat="1" ht="12.75">
      <c r="I963" s="26"/>
      <c r="J963" s="182"/>
      <c r="K963" s="182"/>
      <c r="L963" s="182"/>
      <c r="M963" s="182"/>
      <c r="N963" s="182"/>
      <c r="O963" s="182"/>
      <c r="P963" s="182"/>
      <c r="Q963" s="182"/>
      <c r="R963" s="182"/>
      <c r="S963" s="182"/>
      <c r="T963" s="182"/>
      <c r="U963" s="182"/>
      <c r="V963" s="182"/>
      <c r="W963" s="182"/>
      <c r="X963" s="182"/>
      <c r="Y963" s="182"/>
      <c r="AA963" s="183"/>
    </row>
    <row r="964" spans="9:27" s="3" customFormat="1" ht="12.75">
      <c r="I964" s="26"/>
      <c r="J964" s="182"/>
      <c r="K964" s="182"/>
      <c r="L964" s="182"/>
      <c r="M964" s="182"/>
      <c r="N964" s="182"/>
      <c r="O964" s="182"/>
      <c r="P964" s="182"/>
      <c r="Q964" s="182"/>
      <c r="R964" s="182"/>
      <c r="S964" s="182"/>
      <c r="T964" s="182"/>
      <c r="U964" s="182"/>
      <c r="V964" s="182"/>
      <c r="W964" s="182"/>
      <c r="X964" s="182"/>
      <c r="Y964" s="182"/>
      <c r="AA964" s="183"/>
    </row>
    <row r="965" spans="9:27" s="3" customFormat="1" ht="12.75">
      <c r="I965" s="26"/>
      <c r="J965" s="182"/>
      <c r="K965" s="182"/>
      <c r="L965" s="182"/>
      <c r="M965" s="182"/>
      <c r="N965" s="182"/>
      <c r="O965" s="182"/>
      <c r="P965" s="182"/>
      <c r="Q965" s="182"/>
      <c r="R965" s="182"/>
      <c r="S965" s="182"/>
      <c r="T965" s="182"/>
      <c r="U965" s="182"/>
      <c r="V965" s="182"/>
      <c r="W965" s="182"/>
      <c r="X965" s="182"/>
      <c r="Y965" s="182"/>
      <c r="AA965" s="183"/>
    </row>
    <row r="966" spans="9:27" s="3" customFormat="1" ht="12.75">
      <c r="I966" s="26"/>
      <c r="J966" s="182"/>
      <c r="K966" s="182"/>
      <c r="L966" s="182"/>
      <c r="M966" s="182"/>
      <c r="N966" s="182"/>
      <c r="O966" s="182"/>
      <c r="P966" s="182"/>
      <c r="Q966" s="182"/>
      <c r="R966" s="182"/>
      <c r="S966" s="182"/>
      <c r="T966" s="182"/>
      <c r="U966" s="182"/>
      <c r="V966" s="182"/>
      <c r="W966" s="182"/>
      <c r="X966" s="182"/>
      <c r="Y966" s="182"/>
      <c r="AA966" s="183"/>
    </row>
    <row r="967" spans="9:27" s="3" customFormat="1" ht="12.75">
      <c r="I967" s="26"/>
      <c r="J967" s="182"/>
      <c r="K967" s="182"/>
      <c r="L967" s="182"/>
      <c r="M967" s="182"/>
      <c r="N967" s="182"/>
      <c r="O967" s="182"/>
      <c r="P967" s="182"/>
      <c r="Q967" s="182"/>
      <c r="R967" s="182"/>
      <c r="S967" s="182"/>
      <c r="T967" s="182"/>
      <c r="U967" s="182"/>
      <c r="V967" s="182"/>
      <c r="W967" s="182"/>
      <c r="X967" s="182"/>
      <c r="Y967" s="182"/>
      <c r="AA967" s="183"/>
    </row>
    <row r="968" spans="9:27" s="3" customFormat="1" ht="12.75">
      <c r="I968" s="26"/>
      <c r="J968" s="182"/>
      <c r="K968" s="182"/>
      <c r="L968" s="182"/>
      <c r="M968" s="182"/>
      <c r="N968" s="182"/>
      <c r="O968" s="182"/>
      <c r="P968" s="182"/>
      <c r="Q968" s="182"/>
      <c r="R968" s="182"/>
      <c r="S968" s="182"/>
      <c r="T968" s="182"/>
      <c r="U968" s="182"/>
      <c r="V968" s="182"/>
      <c r="W968" s="182"/>
      <c r="X968" s="182"/>
      <c r="Y968" s="182"/>
      <c r="AA968" s="183"/>
    </row>
    <row r="969" spans="9:27" s="3" customFormat="1" ht="12.75">
      <c r="I969" s="26"/>
      <c r="J969" s="182"/>
      <c r="K969" s="182"/>
      <c r="L969" s="182"/>
      <c r="M969" s="182"/>
      <c r="N969" s="182"/>
      <c r="O969" s="182"/>
      <c r="P969" s="182"/>
      <c r="Q969" s="182"/>
      <c r="R969" s="182"/>
      <c r="S969" s="182"/>
      <c r="T969" s="182"/>
      <c r="U969" s="182"/>
      <c r="V969" s="182"/>
      <c r="W969" s="182"/>
      <c r="X969" s="182"/>
      <c r="Y969" s="182"/>
      <c r="AA969" s="183"/>
    </row>
    <row r="970" spans="9:27" s="3" customFormat="1" ht="12.75">
      <c r="I970" s="26"/>
      <c r="J970" s="182"/>
      <c r="K970" s="182"/>
      <c r="L970" s="182"/>
      <c r="M970" s="182"/>
      <c r="N970" s="182"/>
      <c r="O970" s="182"/>
      <c r="P970" s="182"/>
      <c r="Q970" s="182"/>
      <c r="R970" s="182"/>
      <c r="S970" s="182"/>
      <c r="T970" s="182"/>
      <c r="U970" s="182"/>
      <c r="V970" s="182"/>
      <c r="W970" s="182"/>
      <c r="X970" s="182"/>
      <c r="Y970" s="182"/>
      <c r="AA970" s="183"/>
    </row>
    <row r="971" spans="9:27" s="3" customFormat="1" ht="12.75">
      <c r="I971" s="26"/>
      <c r="J971" s="182"/>
      <c r="K971" s="182"/>
      <c r="L971" s="182"/>
      <c r="M971" s="182"/>
      <c r="N971" s="182"/>
      <c r="O971" s="182"/>
      <c r="P971" s="182"/>
      <c r="Q971" s="182"/>
      <c r="R971" s="182"/>
      <c r="S971" s="182"/>
      <c r="T971" s="182"/>
      <c r="U971" s="182"/>
      <c r="V971" s="182"/>
      <c r="W971" s="182"/>
      <c r="X971" s="182"/>
      <c r="Y971" s="182"/>
      <c r="AA971" s="183"/>
    </row>
    <row r="972" spans="9:27" s="3" customFormat="1" ht="12.75">
      <c r="I972" s="26"/>
      <c r="J972" s="182"/>
      <c r="K972" s="182"/>
      <c r="L972" s="182"/>
      <c r="M972" s="182"/>
      <c r="N972" s="182"/>
      <c r="O972" s="182"/>
      <c r="P972" s="182"/>
      <c r="Q972" s="182"/>
      <c r="R972" s="182"/>
      <c r="S972" s="182"/>
      <c r="T972" s="182"/>
      <c r="U972" s="182"/>
      <c r="V972" s="182"/>
      <c r="W972" s="182"/>
      <c r="X972" s="182"/>
      <c r="Y972" s="182"/>
      <c r="AA972" s="183"/>
    </row>
    <row r="973" spans="9:27" s="3" customFormat="1" ht="12.75">
      <c r="I973" s="26"/>
      <c r="J973" s="182"/>
      <c r="K973" s="182"/>
      <c r="L973" s="182"/>
      <c r="M973" s="182"/>
      <c r="N973" s="182"/>
      <c r="O973" s="182"/>
      <c r="P973" s="182"/>
      <c r="Q973" s="182"/>
      <c r="R973" s="182"/>
      <c r="S973" s="182"/>
      <c r="T973" s="182"/>
      <c r="U973" s="182"/>
      <c r="V973" s="182"/>
      <c r="W973" s="182"/>
      <c r="X973" s="182"/>
      <c r="Y973" s="182"/>
      <c r="AA973" s="183"/>
    </row>
    <row r="974" spans="9:27" s="3" customFormat="1" ht="12.75">
      <c r="I974" s="26"/>
      <c r="J974" s="182"/>
      <c r="K974" s="182"/>
      <c r="L974" s="182"/>
      <c r="M974" s="182"/>
      <c r="N974" s="182"/>
      <c r="O974" s="182"/>
      <c r="P974" s="182"/>
      <c r="Q974" s="182"/>
      <c r="R974" s="182"/>
      <c r="S974" s="182"/>
      <c r="T974" s="182"/>
      <c r="U974" s="182"/>
      <c r="V974" s="182"/>
      <c r="W974" s="182"/>
      <c r="X974" s="182"/>
      <c r="Y974" s="182"/>
      <c r="AA974" s="183"/>
    </row>
    <row r="975" spans="9:27" s="3" customFormat="1" ht="12.75">
      <c r="I975" s="26"/>
      <c r="J975" s="182"/>
      <c r="K975" s="182"/>
      <c r="L975" s="182"/>
      <c r="M975" s="182"/>
      <c r="N975" s="182"/>
      <c r="O975" s="182"/>
      <c r="P975" s="182"/>
      <c r="Q975" s="182"/>
      <c r="R975" s="182"/>
      <c r="S975" s="182"/>
      <c r="T975" s="182"/>
      <c r="U975" s="182"/>
      <c r="V975" s="182"/>
      <c r="W975" s="182"/>
      <c r="X975" s="182"/>
      <c r="Y975" s="182"/>
      <c r="AA975" s="183"/>
    </row>
    <row r="976" spans="9:27" s="3" customFormat="1" ht="12.75">
      <c r="I976" s="26"/>
      <c r="J976" s="182"/>
      <c r="K976" s="182"/>
      <c r="L976" s="182"/>
      <c r="M976" s="182"/>
      <c r="N976" s="182"/>
      <c r="O976" s="182"/>
      <c r="P976" s="182"/>
      <c r="Q976" s="182"/>
      <c r="R976" s="182"/>
      <c r="S976" s="182"/>
      <c r="T976" s="182"/>
      <c r="U976" s="182"/>
      <c r="V976" s="182"/>
      <c r="W976" s="182"/>
      <c r="X976" s="182"/>
      <c r="Y976" s="182"/>
      <c r="AA976" s="183"/>
    </row>
    <row r="977" spans="9:27" s="3" customFormat="1" ht="12.75">
      <c r="I977" s="26"/>
      <c r="J977" s="182"/>
      <c r="K977" s="182"/>
      <c r="L977" s="182"/>
      <c r="M977" s="182"/>
      <c r="N977" s="182"/>
      <c r="O977" s="182"/>
      <c r="P977" s="182"/>
      <c r="Q977" s="182"/>
      <c r="R977" s="182"/>
      <c r="S977" s="182"/>
      <c r="T977" s="182"/>
      <c r="U977" s="182"/>
      <c r="V977" s="182"/>
      <c r="W977" s="182"/>
      <c r="X977" s="182"/>
      <c r="Y977" s="182"/>
      <c r="AA977" s="183"/>
    </row>
    <row r="978" spans="9:27" s="3" customFormat="1" ht="12.75">
      <c r="I978" s="26"/>
      <c r="J978" s="182"/>
      <c r="K978" s="182"/>
      <c r="L978" s="182"/>
      <c r="M978" s="182"/>
      <c r="N978" s="182"/>
      <c r="O978" s="182"/>
      <c r="P978" s="182"/>
      <c r="Q978" s="182"/>
      <c r="R978" s="182"/>
      <c r="S978" s="182"/>
      <c r="T978" s="182"/>
      <c r="U978" s="182"/>
      <c r="V978" s="182"/>
      <c r="W978" s="182"/>
      <c r="X978" s="182"/>
      <c r="Y978" s="182"/>
      <c r="AA978" s="183"/>
    </row>
    <row r="979" spans="9:27" s="3" customFormat="1" ht="12.75">
      <c r="I979" s="26"/>
      <c r="J979" s="182"/>
      <c r="K979" s="182"/>
      <c r="L979" s="182"/>
      <c r="M979" s="182"/>
      <c r="N979" s="182"/>
      <c r="O979" s="182"/>
      <c r="P979" s="182"/>
      <c r="Q979" s="182"/>
      <c r="R979" s="182"/>
      <c r="S979" s="182"/>
      <c r="T979" s="182"/>
      <c r="U979" s="182"/>
      <c r="V979" s="182"/>
      <c r="W979" s="182"/>
      <c r="X979" s="182"/>
      <c r="Y979" s="182"/>
      <c r="AA979" s="183"/>
    </row>
    <row r="980" spans="9:27" s="3" customFormat="1" ht="12.75">
      <c r="I980" s="26"/>
      <c r="J980" s="182"/>
      <c r="K980" s="182"/>
      <c r="L980" s="182"/>
      <c r="M980" s="182"/>
      <c r="N980" s="182"/>
      <c r="O980" s="182"/>
      <c r="P980" s="182"/>
      <c r="Q980" s="182"/>
      <c r="R980" s="182"/>
      <c r="S980" s="182"/>
      <c r="T980" s="182"/>
      <c r="U980" s="182"/>
      <c r="V980" s="182"/>
      <c r="W980" s="182"/>
      <c r="X980" s="182"/>
      <c r="Y980" s="182"/>
      <c r="AA980" s="183"/>
    </row>
    <row r="981" spans="9:27" s="3" customFormat="1" ht="12.75">
      <c r="I981" s="26"/>
      <c r="J981" s="182"/>
      <c r="K981" s="182"/>
      <c r="L981" s="182"/>
      <c r="M981" s="182"/>
      <c r="N981" s="182"/>
      <c r="O981" s="182"/>
      <c r="P981" s="182"/>
      <c r="Q981" s="182"/>
      <c r="R981" s="182"/>
      <c r="S981" s="182"/>
      <c r="T981" s="182"/>
      <c r="U981" s="182"/>
      <c r="V981" s="182"/>
      <c r="W981" s="182"/>
      <c r="X981" s="182"/>
      <c r="Y981" s="182"/>
      <c r="AA981" s="183"/>
    </row>
    <row r="982" spans="9:27" s="3" customFormat="1" ht="12.75">
      <c r="I982" s="26"/>
      <c r="J982" s="182"/>
      <c r="K982" s="182"/>
      <c r="L982" s="182"/>
      <c r="M982" s="182"/>
      <c r="N982" s="182"/>
      <c r="O982" s="182"/>
      <c r="P982" s="182"/>
      <c r="Q982" s="182"/>
      <c r="R982" s="182"/>
      <c r="S982" s="182"/>
      <c r="T982" s="182"/>
      <c r="U982" s="182"/>
      <c r="V982" s="182"/>
      <c r="W982" s="182"/>
      <c r="X982" s="182"/>
      <c r="Y982" s="182"/>
      <c r="AA982" s="183"/>
    </row>
    <row r="983" spans="9:27" s="3" customFormat="1" ht="12.75">
      <c r="I983" s="26"/>
      <c r="J983" s="182"/>
      <c r="K983" s="182"/>
      <c r="L983" s="182"/>
      <c r="M983" s="182"/>
      <c r="N983" s="182"/>
      <c r="O983" s="182"/>
      <c r="P983" s="182"/>
      <c r="Q983" s="182"/>
      <c r="R983" s="182"/>
      <c r="S983" s="182"/>
      <c r="T983" s="182"/>
      <c r="U983" s="182"/>
      <c r="V983" s="182"/>
      <c r="W983" s="182"/>
      <c r="X983" s="182"/>
      <c r="Y983" s="182"/>
      <c r="AA983" s="183"/>
    </row>
    <row r="984" spans="9:27" s="3" customFormat="1" ht="12.75">
      <c r="I984" s="26"/>
      <c r="J984" s="182"/>
      <c r="K984" s="182"/>
      <c r="L984" s="182"/>
      <c r="M984" s="182"/>
      <c r="N984" s="182"/>
      <c r="O984" s="182"/>
      <c r="P984" s="182"/>
      <c r="Q984" s="182"/>
      <c r="R984" s="182"/>
      <c r="S984" s="182"/>
      <c r="T984" s="182"/>
      <c r="U984" s="182"/>
      <c r="V984" s="182"/>
      <c r="W984" s="182"/>
      <c r="X984" s="182"/>
      <c r="Y984" s="182"/>
      <c r="AA984" s="183"/>
    </row>
    <row r="985" spans="9:27" s="3" customFormat="1" ht="12.75">
      <c r="I985" s="26"/>
      <c r="J985" s="182"/>
      <c r="K985" s="182"/>
      <c r="L985" s="182"/>
      <c r="M985" s="182"/>
      <c r="N985" s="182"/>
      <c r="O985" s="182"/>
      <c r="P985" s="182"/>
      <c r="Q985" s="182"/>
      <c r="R985" s="182"/>
      <c r="S985" s="182"/>
      <c r="T985" s="182"/>
      <c r="U985" s="182"/>
      <c r="V985" s="182"/>
      <c r="W985" s="182"/>
      <c r="X985" s="182"/>
      <c r="Y985" s="182"/>
      <c r="AA985" s="183"/>
    </row>
    <row r="986" spans="9:27" s="3" customFormat="1" ht="12.75">
      <c r="I986" s="26"/>
      <c r="J986" s="182"/>
      <c r="K986" s="182"/>
      <c r="L986" s="182"/>
      <c r="M986" s="182"/>
      <c r="N986" s="182"/>
      <c r="O986" s="182"/>
      <c r="P986" s="182"/>
      <c r="Q986" s="182"/>
      <c r="R986" s="182"/>
      <c r="S986" s="182"/>
      <c r="T986" s="182"/>
      <c r="U986" s="182"/>
      <c r="V986" s="182"/>
      <c r="W986" s="182"/>
      <c r="X986" s="182"/>
      <c r="Y986" s="182"/>
      <c r="AA986" s="183"/>
    </row>
    <row r="987" spans="9:27" s="3" customFormat="1" ht="12.75">
      <c r="I987" s="26"/>
      <c r="J987" s="182"/>
      <c r="K987" s="182"/>
      <c r="L987" s="182"/>
      <c r="M987" s="182"/>
      <c r="N987" s="182"/>
      <c r="O987" s="182"/>
      <c r="P987" s="182"/>
      <c r="Q987" s="182"/>
      <c r="R987" s="182"/>
      <c r="S987" s="182"/>
      <c r="T987" s="182"/>
      <c r="U987" s="182"/>
      <c r="V987" s="182"/>
      <c r="W987" s="182"/>
      <c r="X987" s="182"/>
      <c r="Y987" s="182"/>
      <c r="AA987" s="183"/>
    </row>
    <row r="988" spans="9:27" s="3" customFormat="1" ht="12.75">
      <c r="I988" s="26"/>
      <c r="J988" s="182"/>
      <c r="K988" s="182"/>
      <c r="L988" s="182"/>
      <c r="M988" s="182"/>
      <c r="N988" s="182"/>
      <c r="O988" s="182"/>
      <c r="P988" s="182"/>
      <c r="Q988" s="182"/>
      <c r="R988" s="182"/>
      <c r="S988" s="182"/>
      <c r="T988" s="182"/>
      <c r="U988" s="182"/>
      <c r="V988" s="182"/>
      <c r="W988" s="182"/>
      <c r="X988" s="182"/>
      <c r="Y988" s="182"/>
      <c r="AA988" s="183"/>
    </row>
    <row r="989" spans="9:27" s="3" customFormat="1" ht="12.75">
      <c r="I989" s="26"/>
      <c r="J989" s="182"/>
      <c r="K989" s="182"/>
      <c r="L989" s="182"/>
      <c r="M989" s="182"/>
      <c r="N989" s="182"/>
      <c r="O989" s="182"/>
      <c r="P989" s="182"/>
      <c r="Q989" s="182"/>
      <c r="R989" s="182"/>
      <c r="S989" s="182"/>
      <c r="T989" s="182"/>
      <c r="U989" s="182"/>
      <c r="V989" s="182"/>
      <c r="W989" s="182"/>
      <c r="X989" s="182"/>
      <c r="Y989" s="182"/>
      <c r="AA989" s="183"/>
    </row>
    <row r="990" spans="9:27" s="3" customFormat="1" ht="12.75">
      <c r="I990" s="26"/>
      <c r="J990" s="182"/>
      <c r="K990" s="182"/>
      <c r="L990" s="182"/>
      <c r="M990" s="182"/>
      <c r="N990" s="182"/>
      <c r="O990" s="182"/>
      <c r="P990" s="182"/>
      <c r="Q990" s="182"/>
      <c r="R990" s="182"/>
      <c r="S990" s="182"/>
      <c r="T990" s="182"/>
      <c r="U990" s="182"/>
      <c r="V990" s="182"/>
      <c r="W990" s="182"/>
      <c r="X990" s="182"/>
      <c r="Y990" s="182"/>
      <c r="AA990" s="183"/>
    </row>
    <row r="991" spans="9:27" s="3" customFormat="1" ht="12.75">
      <c r="I991" s="26"/>
      <c r="J991" s="182"/>
      <c r="K991" s="182"/>
      <c r="L991" s="182"/>
      <c r="M991" s="182"/>
      <c r="N991" s="182"/>
      <c r="O991" s="182"/>
      <c r="P991" s="182"/>
      <c r="Q991" s="182"/>
      <c r="R991" s="182"/>
      <c r="S991" s="182"/>
      <c r="T991" s="182"/>
      <c r="U991" s="182"/>
      <c r="V991" s="182"/>
      <c r="W991" s="182"/>
      <c r="X991" s="182"/>
      <c r="Y991" s="182"/>
      <c r="AA991" s="183"/>
    </row>
    <row r="992" spans="9:27" s="3" customFormat="1" ht="12.75">
      <c r="I992" s="26"/>
      <c r="J992" s="182"/>
      <c r="K992" s="182"/>
      <c r="L992" s="182"/>
      <c r="M992" s="182"/>
      <c r="N992" s="182"/>
      <c r="O992" s="182"/>
      <c r="P992" s="182"/>
      <c r="Q992" s="182"/>
      <c r="R992" s="182"/>
      <c r="S992" s="182"/>
      <c r="T992" s="182"/>
      <c r="U992" s="182"/>
      <c r="V992" s="182"/>
      <c r="W992" s="182"/>
      <c r="X992" s="182"/>
      <c r="Y992" s="182"/>
      <c r="AA992" s="183"/>
    </row>
    <row r="993" spans="9:27" s="3" customFormat="1" ht="12.75">
      <c r="I993" s="26"/>
      <c r="J993" s="182"/>
      <c r="K993" s="182"/>
      <c r="L993" s="182"/>
      <c r="M993" s="182"/>
      <c r="N993" s="182"/>
      <c r="O993" s="182"/>
      <c r="P993" s="182"/>
      <c r="Q993" s="182"/>
      <c r="R993" s="182"/>
      <c r="S993" s="182"/>
      <c r="T993" s="182"/>
      <c r="U993" s="182"/>
      <c r="V993" s="182"/>
      <c r="W993" s="182"/>
      <c r="X993" s="182"/>
      <c r="Y993" s="182"/>
      <c r="AA993" s="183"/>
    </row>
    <row r="994" spans="9:27" s="3" customFormat="1" ht="12.75">
      <c r="I994" s="26"/>
      <c r="J994" s="182"/>
      <c r="K994" s="182"/>
      <c r="L994" s="182"/>
      <c r="M994" s="182"/>
      <c r="N994" s="182"/>
      <c r="O994" s="182"/>
      <c r="P994" s="182"/>
      <c r="Q994" s="182"/>
      <c r="R994" s="182"/>
      <c r="S994" s="182"/>
      <c r="T994" s="182"/>
      <c r="U994" s="182"/>
      <c r="V994" s="182"/>
      <c r="W994" s="182"/>
      <c r="X994" s="182"/>
      <c r="Y994" s="182"/>
      <c r="AA994" s="183"/>
    </row>
    <row r="995" spans="9:27" s="3" customFormat="1" ht="12.75">
      <c r="I995" s="26"/>
      <c r="J995" s="182"/>
      <c r="K995" s="182"/>
      <c r="L995" s="182"/>
      <c r="M995" s="182"/>
      <c r="N995" s="182"/>
      <c r="O995" s="182"/>
      <c r="P995" s="182"/>
      <c r="Q995" s="182"/>
      <c r="R995" s="182"/>
      <c r="S995" s="182"/>
      <c r="T995" s="182"/>
      <c r="U995" s="182"/>
      <c r="V995" s="182"/>
      <c r="W995" s="182"/>
      <c r="X995" s="182"/>
      <c r="Y995" s="182"/>
      <c r="AA995" s="183"/>
    </row>
    <row r="996" spans="9:27" s="3" customFormat="1" ht="12.75">
      <c r="I996" s="26"/>
      <c r="J996" s="182"/>
      <c r="K996" s="182"/>
      <c r="L996" s="182"/>
      <c r="M996" s="182"/>
      <c r="N996" s="182"/>
      <c r="O996" s="182"/>
      <c r="P996" s="182"/>
      <c r="Q996" s="182"/>
      <c r="R996" s="182"/>
      <c r="S996" s="182"/>
      <c r="T996" s="182"/>
      <c r="U996" s="182"/>
      <c r="V996" s="182"/>
      <c r="W996" s="182"/>
      <c r="X996" s="182"/>
      <c r="Y996" s="182"/>
      <c r="AA996" s="183"/>
    </row>
    <row r="997" spans="9:27" s="3" customFormat="1" ht="12.75">
      <c r="I997" s="26"/>
      <c r="J997" s="182"/>
      <c r="K997" s="182"/>
      <c r="L997" s="182"/>
      <c r="M997" s="182"/>
      <c r="N997" s="182"/>
      <c r="O997" s="182"/>
      <c r="P997" s="182"/>
      <c r="Q997" s="182"/>
      <c r="R997" s="182"/>
      <c r="S997" s="182"/>
      <c r="T997" s="182"/>
      <c r="U997" s="182"/>
      <c r="V997" s="182"/>
      <c r="W997" s="182"/>
      <c r="X997" s="182"/>
      <c r="Y997" s="182"/>
      <c r="AA997" s="183"/>
    </row>
    <row r="998" spans="9:27" s="3" customFormat="1" ht="12.75">
      <c r="I998" s="26"/>
      <c r="J998" s="182"/>
      <c r="K998" s="182"/>
      <c r="L998" s="182"/>
      <c r="M998" s="182"/>
      <c r="N998" s="182"/>
      <c r="O998" s="182"/>
      <c r="P998" s="182"/>
      <c r="Q998" s="182"/>
      <c r="R998" s="182"/>
      <c r="S998" s="182"/>
      <c r="T998" s="182"/>
      <c r="U998" s="182"/>
      <c r="V998" s="182"/>
      <c r="W998" s="182"/>
      <c r="X998" s="182"/>
      <c r="Y998" s="182"/>
      <c r="AA998" s="183"/>
    </row>
    <row r="999" spans="9:27" s="3" customFormat="1" ht="12.75">
      <c r="I999" s="26"/>
      <c r="J999" s="182"/>
      <c r="K999" s="182"/>
      <c r="L999" s="182"/>
      <c r="M999" s="182"/>
      <c r="N999" s="182"/>
      <c r="O999" s="182"/>
      <c r="P999" s="182"/>
      <c r="Q999" s="182"/>
      <c r="R999" s="182"/>
      <c r="S999" s="182"/>
      <c r="T999" s="182"/>
      <c r="U999" s="182"/>
      <c r="V999" s="182"/>
      <c r="W999" s="182"/>
      <c r="X999" s="182"/>
      <c r="Y999" s="182"/>
      <c r="AA999" s="183"/>
    </row>
    <row r="1000" spans="9:27" s="3" customFormat="1" ht="12.75">
      <c r="I1000" s="26"/>
      <c r="J1000" s="182"/>
      <c r="K1000" s="182"/>
      <c r="L1000" s="182"/>
      <c r="M1000" s="182"/>
      <c r="N1000" s="182"/>
      <c r="O1000" s="182"/>
      <c r="P1000" s="182"/>
      <c r="Q1000" s="182"/>
      <c r="R1000" s="182"/>
      <c r="S1000" s="182"/>
      <c r="T1000" s="182"/>
      <c r="U1000" s="182"/>
      <c r="V1000" s="182"/>
      <c r="W1000" s="182"/>
      <c r="X1000" s="182"/>
      <c r="Y1000" s="182"/>
      <c r="AA1000" s="183"/>
    </row>
    <row r="1001" spans="9:27" s="3" customFormat="1" ht="12.75">
      <c r="I1001" s="26"/>
      <c r="J1001" s="182"/>
      <c r="K1001" s="182"/>
      <c r="L1001" s="182"/>
      <c r="M1001" s="182"/>
      <c r="N1001" s="182"/>
      <c r="O1001" s="182"/>
      <c r="P1001" s="182"/>
      <c r="Q1001" s="182"/>
      <c r="R1001" s="182"/>
      <c r="S1001" s="182"/>
      <c r="T1001" s="182"/>
      <c r="U1001" s="182"/>
      <c r="V1001" s="182"/>
      <c r="W1001" s="182"/>
      <c r="X1001" s="182"/>
      <c r="Y1001" s="182"/>
      <c r="AA1001" s="183"/>
    </row>
    <row r="1002" spans="9:27" s="3" customFormat="1" ht="12.75">
      <c r="I1002" s="26"/>
      <c r="J1002" s="182"/>
      <c r="K1002" s="182"/>
      <c r="L1002" s="182"/>
      <c r="M1002" s="182"/>
      <c r="N1002" s="182"/>
      <c r="O1002" s="182"/>
      <c r="P1002" s="182"/>
      <c r="Q1002" s="182"/>
      <c r="R1002" s="182"/>
      <c r="S1002" s="182"/>
      <c r="T1002" s="182"/>
      <c r="U1002" s="182"/>
      <c r="V1002" s="182"/>
      <c r="W1002" s="182"/>
      <c r="X1002" s="182"/>
      <c r="Y1002" s="182"/>
      <c r="AA1002" s="183"/>
    </row>
    <row r="1003" spans="9:27" s="3" customFormat="1" ht="12.75">
      <c r="I1003" s="26"/>
      <c r="J1003" s="182"/>
      <c r="K1003" s="182"/>
      <c r="L1003" s="182"/>
      <c r="M1003" s="182"/>
      <c r="N1003" s="182"/>
      <c r="O1003" s="182"/>
      <c r="P1003" s="182"/>
      <c r="Q1003" s="182"/>
      <c r="R1003" s="182"/>
      <c r="S1003" s="182"/>
      <c r="T1003" s="182"/>
      <c r="U1003" s="182"/>
      <c r="V1003" s="182"/>
      <c r="W1003" s="182"/>
      <c r="X1003" s="182"/>
      <c r="Y1003" s="182"/>
      <c r="AA1003" s="183"/>
    </row>
    <row r="1004" spans="9:27" s="3" customFormat="1" ht="12.75">
      <c r="I1004" s="26"/>
      <c r="J1004" s="182"/>
      <c r="K1004" s="182"/>
      <c r="L1004" s="182"/>
      <c r="M1004" s="182"/>
      <c r="N1004" s="182"/>
      <c r="O1004" s="182"/>
      <c r="P1004" s="182"/>
      <c r="Q1004" s="182"/>
      <c r="R1004" s="182"/>
      <c r="S1004" s="182"/>
      <c r="T1004" s="182"/>
      <c r="U1004" s="182"/>
      <c r="V1004" s="182"/>
      <c r="W1004" s="182"/>
      <c r="X1004" s="182"/>
      <c r="Y1004" s="182"/>
      <c r="AA1004" s="183"/>
    </row>
    <row r="1005" spans="9:27" s="3" customFormat="1" ht="12.75">
      <c r="I1005" s="26"/>
      <c r="J1005" s="182"/>
      <c r="K1005" s="182"/>
      <c r="L1005" s="182"/>
      <c r="M1005" s="182"/>
      <c r="N1005" s="182"/>
      <c r="O1005" s="182"/>
      <c r="P1005" s="182"/>
      <c r="Q1005" s="182"/>
      <c r="R1005" s="182"/>
      <c r="S1005" s="182"/>
      <c r="T1005" s="182"/>
      <c r="U1005" s="182"/>
      <c r="V1005" s="182"/>
      <c r="W1005" s="182"/>
      <c r="X1005" s="182"/>
      <c r="Y1005" s="182"/>
      <c r="AA1005" s="183"/>
    </row>
    <row r="1006" spans="9:27" s="3" customFormat="1" ht="12.75">
      <c r="I1006" s="26"/>
      <c r="J1006" s="182"/>
      <c r="K1006" s="182"/>
      <c r="L1006" s="182"/>
      <c r="M1006" s="182"/>
      <c r="N1006" s="182"/>
      <c r="O1006" s="182"/>
      <c r="P1006" s="182"/>
      <c r="Q1006" s="182"/>
      <c r="R1006" s="182"/>
      <c r="S1006" s="182"/>
      <c r="T1006" s="182"/>
      <c r="U1006" s="182"/>
      <c r="V1006" s="182"/>
      <c r="W1006" s="182"/>
      <c r="X1006" s="182"/>
      <c r="Y1006" s="182"/>
      <c r="AA1006" s="183"/>
    </row>
    <row r="1007" spans="9:27" s="3" customFormat="1" ht="12.75">
      <c r="I1007" s="26"/>
      <c r="J1007" s="182"/>
      <c r="K1007" s="182"/>
      <c r="L1007" s="182"/>
      <c r="M1007" s="182"/>
      <c r="N1007" s="182"/>
      <c r="O1007" s="182"/>
      <c r="P1007" s="182"/>
      <c r="Q1007" s="182"/>
      <c r="R1007" s="182"/>
      <c r="S1007" s="182"/>
      <c r="T1007" s="182"/>
      <c r="U1007" s="182"/>
      <c r="V1007" s="182"/>
      <c r="W1007" s="182"/>
      <c r="X1007" s="182"/>
      <c r="Y1007" s="182"/>
      <c r="AA1007" s="183"/>
    </row>
    <row r="1008" spans="9:27" s="3" customFormat="1" ht="12.75">
      <c r="I1008" s="26"/>
      <c r="J1008" s="182"/>
      <c r="K1008" s="182"/>
      <c r="L1008" s="182"/>
      <c r="M1008" s="182"/>
      <c r="N1008" s="182"/>
      <c r="O1008" s="182"/>
      <c r="P1008" s="182"/>
      <c r="Q1008" s="182"/>
      <c r="R1008" s="182"/>
      <c r="S1008" s="182"/>
      <c r="T1008" s="182"/>
      <c r="U1008" s="182"/>
      <c r="V1008" s="182"/>
      <c r="W1008" s="182"/>
      <c r="X1008" s="182"/>
      <c r="Y1008" s="182"/>
      <c r="AA1008" s="183"/>
    </row>
    <row r="1009" spans="9:27" s="3" customFormat="1" ht="12.75">
      <c r="I1009" s="26"/>
      <c r="J1009" s="182"/>
      <c r="K1009" s="182"/>
      <c r="L1009" s="182"/>
      <c r="M1009" s="182"/>
      <c r="N1009" s="182"/>
      <c r="O1009" s="182"/>
      <c r="P1009" s="182"/>
      <c r="Q1009" s="182"/>
      <c r="R1009" s="182"/>
      <c r="S1009" s="182"/>
      <c r="T1009" s="182"/>
      <c r="U1009" s="182"/>
      <c r="V1009" s="182"/>
      <c r="W1009" s="182"/>
      <c r="X1009" s="182"/>
      <c r="Y1009" s="182"/>
      <c r="AA1009" s="183"/>
    </row>
    <row r="1010" spans="9:27" s="3" customFormat="1" ht="12.75">
      <c r="I1010" s="26"/>
      <c r="J1010" s="182"/>
      <c r="K1010" s="182"/>
      <c r="L1010" s="182"/>
      <c r="M1010" s="182"/>
      <c r="N1010" s="182"/>
      <c r="O1010" s="182"/>
      <c r="P1010" s="182"/>
      <c r="Q1010" s="182"/>
      <c r="R1010" s="182"/>
      <c r="S1010" s="182"/>
      <c r="T1010" s="182"/>
      <c r="U1010" s="182"/>
      <c r="V1010" s="182"/>
      <c r="W1010" s="182"/>
      <c r="X1010" s="182"/>
      <c r="Y1010" s="182"/>
      <c r="AA1010" s="183"/>
    </row>
    <row r="1011" spans="9:27" s="3" customFormat="1" ht="12.75">
      <c r="I1011" s="26"/>
      <c r="J1011" s="182"/>
      <c r="K1011" s="182"/>
      <c r="L1011" s="182"/>
      <c r="M1011" s="182"/>
      <c r="N1011" s="182"/>
      <c r="O1011" s="182"/>
      <c r="P1011" s="182"/>
      <c r="Q1011" s="182"/>
      <c r="R1011" s="182"/>
      <c r="S1011" s="182"/>
      <c r="T1011" s="182"/>
      <c r="U1011" s="182"/>
      <c r="V1011" s="182"/>
      <c r="W1011" s="182"/>
      <c r="X1011" s="182"/>
      <c r="Y1011" s="182"/>
      <c r="AA1011" s="183"/>
    </row>
    <row r="1012" spans="9:27" s="3" customFormat="1" ht="12.75">
      <c r="I1012" s="26"/>
      <c r="J1012" s="182"/>
      <c r="K1012" s="182"/>
      <c r="L1012" s="182"/>
      <c r="M1012" s="182"/>
      <c r="N1012" s="182"/>
      <c r="O1012" s="182"/>
      <c r="P1012" s="182"/>
      <c r="Q1012" s="182"/>
      <c r="R1012" s="182"/>
      <c r="S1012" s="182"/>
      <c r="T1012" s="182"/>
      <c r="U1012" s="182"/>
      <c r="V1012" s="182"/>
      <c r="W1012" s="182"/>
      <c r="X1012" s="182"/>
      <c r="Y1012" s="182"/>
      <c r="AA1012" s="183"/>
    </row>
    <row r="1013" spans="9:27" s="3" customFormat="1" ht="12.75">
      <c r="I1013" s="26"/>
      <c r="J1013" s="182"/>
      <c r="K1013" s="182"/>
      <c r="L1013" s="182"/>
      <c r="M1013" s="182"/>
      <c r="N1013" s="182"/>
      <c r="O1013" s="182"/>
      <c r="P1013" s="182"/>
      <c r="Q1013" s="182"/>
      <c r="R1013" s="182"/>
      <c r="S1013" s="182"/>
      <c r="T1013" s="182"/>
      <c r="U1013" s="182"/>
      <c r="V1013" s="182"/>
      <c r="W1013" s="182"/>
      <c r="X1013" s="182"/>
      <c r="Y1013" s="182"/>
      <c r="AA1013" s="183"/>
    </row>
    <row r="1014" spans="9:27" s="3" customFormat="1" ht="12.75">
      <c r="I1014" s="26"/>
      <c r="J1014" s="182"/>
      <c r="K1014" s="182"/>
      <c r="L1014" s="182"/>
      <c r="M1014" s="182"/>
      <c r="N1014" s="182"/>
      <c r="O1014" s="182"/>
      <c r="P1014" s="182"/>
      <c r="Q1014" s="182"/>
      <c r="R1014" s="182"/>
      <c r="S1014" s="182"/>
      <c r="T1014" s="182"/>
      <c r="U1014" s="182"/>
      <c r="V1014" s="182"/>
      <c r="W1014" s="182"/>
      <c r="X1014" s="182"/>
      <c r="Y1014" s="182"/>
      <c r="AA1014" s="183"/>
    </row>
    <row r="1015" spans="9:27" s="3" customFormat="1" ht="12.75">
      <c r="I1015" s="26"/>
      <c r="J1015" s="182"/>
      <c r="K1015" s="182"/>
      <c r="L1015" s="182"/>
      <c r="M1015" s="182"/>
      <c r="N1015" s="182"/>
      <c r="O1015" s="182"/>
      <c r="P1015" s="182"/>
      <c r="Q1015" s="182"/>
      <c r="R1015" s="182"/>
      <c r="S1015" s="182"/>
      <c r="T1015" s="182"/>
      <c r="U1015" s="182"/>
      <c r="V1015" s="182"/>
      <c r="W1015" s="182"/>
      <c r="X1015" s="182"/>
      <c r="Y1015" s="182"/>
      <c r="AA1015" s="183"/>
    </row>
    <row r="1016" spans="9:27" s="3" customFormat="1" ht="12.75">
      <c r="I1016" s="26"/>
      <c r="J1016" s="182"/>
      <c r="K1016" s="182"/>
      <c r="L1016" s="182"/>
      <c r="M1016" s="182"/>
      <c r="N1016" s="182"/>
      <c r="O1016" s="182"/>
      <c r="P1016" s="182"/>
      <c r="Q1016" s="182"/>
      <c r="R1016" s="182"/>
      <c r="S1016" s="182"/>
      <c r="T1016" s="182"/>
      <c r="U1016" s="182"/>
      <c r="V1016" s="182"/>
      <c r="W1016" s="182"/>
      <c r="X1016" s="182"/>
      <c r="Y1016" s="182"/>
      <c r="AA1016" s="183"/>
    </row>
    <row r="1017" spans="9:27" s="3" customFormat="1" ht="12.75">
      <c r="I1017" s="26"/>
      <c r="J1017" s="182"/>
      <c r="K1017" s="182"/>
      <c r="L1017" s="182"/>
      <c r="M1017" s="182"/>
      <c r="N1017" s="182"/>
      <c r="O1017" s="182"/>
      <c r="P1017" s="182"/>
      <c r="Q1017" s="182"/>
      <c r="R1017" s="182"/>
      <c r="S1017" s="182"/>
      <c r="T1017" s="182"/>
      <c r="U1017" s="182"/>
      <c r="V1017" s="182"/>
      <c r="W1017" s="182"/>
      <c r="X1017" s="182"/>
      <c r="Y1017" s="182"/>
      <c r="AA1017" s="183"/>
    </row>
    <row r="1018" spans="9:27" s="3" customFormat="1" ht="12.75">
      <c r="I1018" s="26"/>
      <c r="J1018" s="182"/>
      <c r="K1018" s="182"/>
      <c r="L1018" s="182"/>
      <c r="M1018" s="182"/>
      <c r="N1018" s="182"/>
      <c r="O1018" s="182"/>
      <c r="P1018" s="182"/>
      <c r="Q1018" s="182"/>
      <c r="R1018" s="182"/>
      <c r="S1018" s="182"/>
      <c r="T1018" s="182"/>
      <c r="U1018" s="182"/>
      <c r="V1018" s="182"/>
      <c r="W1018" s="182"/>
      <c r="X1018" s="182"/>
      <c r="Y1018" s="182"/>
      <c r="AA1018" s="183"/>
    </row>
    <row r="1019" spans="9:27" s="3" customFormat="1" ht="12.75">
      <c r="I1019" s="26"/>
      <c r="J1019" s="182"/>
      <c r="K1019" s="182"/>
      <c r="L1019" s="182"/>
      <c r="M1019" s="182"/>
      <c r="N1019" s="182"/>
      <c r="O1019" s="182"/>
      <c r="P1019" s="182"/>
      <c r="Q1019" s="182"/>
      <c r="R1019" s="182"/>
      <c r="S1019" s="182"/>
      <c r="T1019" s="182"/>
      <c r="U1019" s="182"/>
      <c r="V1019" s="182"/>
      <c r="W1019" s="182"/>
      <c r="X1019" s="182"/>
      <c r="Y1019" s="182"/>
      <c r="AA1019" s="183"/>
    </row>
    <row r="1020" spans="9:27" s="3" customFormat="1" ht="12.75">
      <c r="I1020" s="26"/>
      <c r="J1020" s="182"/>
      <c r="K1020" s="182"/>
      <c r="L1020" s="182"/>
      <c r="M1020" s="182"/>
      <c r="N1020" s="182"/>
      <c r="O1020" s="182"/>
      <c r="P1020" s="182"/>
      <c r="Q1020" s="182"/>
      <c r="R1020" s="182"/>
      <c r="S1020" s="182"/>
      <c r="T1020" s="182"/>
      <c r="U1020" s="182"/>
      <c r="V1020" s="182"/>
      <c r="W1020" s="182"/>
      <c r="X1020" s="182"/>
      <c r="Y1020" s="182"/>
      <c r="AA1020" s="183"/>
    </row>
    <row r="1021" spans="9:27" s="3" customFormat="1" ht="12.75">
      <c r="I1021" s="26"/>
      <c r="J1021" s="182"/>
      <c r="K1021" s="182"/>
      <c r="L1021" s="182"/>
      <c r="M1021" s="182"/>
      <c r="N1021" s="182"/>
      <c r="O1021" s="182"/>
      <c r="P1021" s="182"/>
      <c r="Q1021" s="182"/>
      <c r="R1021" s="182"/>
      <c r="S1021" s="182"/>
      <c r="T1021" s="182"/>
      <c r="U1021" s="182"/>
      <c r="V1021" s="182"/>
      <c r="W1021" s="182"/>
      <c r="X1021" s="182"/>
      <c r="Y1021" s="182"/>
      <c r="AA1021" s="183"/>
    </row>
    <row r="1022" spans="9:27" s="3" customFormat="1" ht="12.75">
      <c r="I1022" s="26"/>
      <c r="J1022" s="182"/>
      <c r="K1022" s="182"/>
      <c r="L1022" s="182"/>
      <c r="M1022" s="182"/>
      <c r="N1022" s="182"/>
      <c r="O1022" s="182"/>
      <c r="P1022" s="182"/>
      <c r="Q1022" s="182"/>
      <c r="R1022" s="182"/>
      <c r="S1022" s="182"/>
      <c r="T1022" s="182"/>
      <c r="U1022" s="182"/>
      <c r="V1022" s="182"/>
      <c r="W1022" s="182"/>
      <c r="X1022" s="182"/>
      <c r="Y1022" s="182"/>
      <c r="AA1022" s="183"/>
    </row>
    <row r="1023" spans="9:27" s="3" customFormat="1" ht="12.75">
      <c r="I1023" s="26"/>
      <c r="J1023" s="182"/>
      <c r="K1023" s="182"/>
      <c r="L1023" s="182"/>
      <c r="M1023" s="182"/>
      <c r="N1023" s="182"/>
      <c r="O1023" s="182"/>
      <c r="P1023" s="182"/>
      <c r="Q1023" s="182"/>
      <c r="R1023" s="182"/>
      <c r="S1023" s="182"/>
      <c r="T1023" s="182"/>
      <c r="U1023" s="182"/>
      <c r="V1023" s="182"/>
      <c r="W1023" s="182"/>
      <c r="X1023" s="182"/>
      <c r="Y1023" s="182"/>
      <c r="AA1023" s="183"/>
    </row>
    <row r="1024" spans="9:27" s="3" customFormat="1" ht="12.75">
      <c r="I1024" s="26"/>
      <c r="J1024" s="182"/>
      <c r="K1024" s="182"/>
      <c r="L1024" s="182"/>
      <c r="M1024" s="182"/>
      <c r="N1024" s="182"/>
      <c r="O1024" s="182"/>
      <c r="P1024" s="182"/>
      <c r="Q1024" s="182"/>
      <c r="R1024" s="182"/>
      <c r="S1024" s="182"/>
      <c r="T1024" s="182"/>
      <c r="U1024" s="182"/>
      <c r="V1024" s="182"/>
      <c r="W1024" s="182"/>
      <c r="X1024" s="182"/>
      <c r="Y1024" s="182"/>
      <c r="AA1024" s="183"/>
    </row>
    <row r="1025" spans="9:27" s="3" customFormat="1" ht="12.75">
      <c r="I1025" s="26"/>
      <c r="J1025" s="182"/>
      <c r="K1025" s="182"/>
      <c r="L1025" s="182"/>
      <c r="M1025" s="182"/>
      <c r="N1025" s="182"/>
      <c r="O1025" s="182"/>
      <c r="P1025" s="182"/>
      <c r="Q1025" s="182"/>
      <c r="R1025" s="182"/>
      <c r="S1025" s="182"/>
      <c r="T1025" s="182"/>
      <c r="U1025" s="182"/>
      <c r="V1025" s="182"/>
      <c r="W1025" s="182"/>
      <c r="X1025" s="182"/>
      <c r="Y1025" s="182"/>
      <c r="AA1025" s="183"/>
    </row>
    <row r="1026" spans="9:27" s="3" customFormat="1" ht="12.75">
      <c r="I1026" s="26"/>
      <c r="J1026" s="182"/>
      <c r="K1026" s="182"/>
      <c r="L1026" s="182"/>
      <c r="M1026" s="182"/>
      <c r="N1026" s="182"/>
      <c r="O1026" s="182"/>
      <c r="P1026" s="182"/>
      <c r="Q1026" s="182"/>
      <c r="R1026" s="182"/>
      <c r="S1026" s="182"/>
      <c r="T1026" s="182"/>
      <c r="U1026" s="182"/>
      <c r="V1026" s="182"/>
      <c r="W1026" s="182"/>
      <c r="X1026" s="182"/>
      <c r="Y1026" s="182"/>
      <c r="AA1026" s="183"/>
    </row>
    <row r="1027" spans="9:27" s="3" customFormat="1" ht="12.75">
      <c r="I1027" s="26"/>
      <c r="J1027" s="182"/>
      <c r="K1027" s="182"/>
      <c r="L1027" s="182"/>
      <c r="M1027" s="182"/>
      <c r="N1027" s="182"/>
      <c r="O1027" s="182"/>
      <c r="P1027" s="182"/>
      <c r="Q1027" s="182"/>
      <c r="R1027" s="182"/>
      <c r="S1027" s="182"/>
      <c r="T1027" s="182"/>
      <c r="U1027" s="182"/>
      <c r="V1027" s="182"/>
      <c r="W1027" s="182"/>
      <c r="X1027" s="182"/>
      <c r="Y1027" s="182"/>
      <c r="AA1027" s="183"/>
    </row>
    <row r="1028" spans="9:27" s="3" customFormat="1" ht="12.75">
      <c r="I1028" s="26"/>
      <c r="J1028" s="182"/>
      <c r="K1028" s="182"/>
      <c r="L1028" s="182"/>
      <c r="M1028" s="182"/>
      <c r="N1028" s="182"/>
      <c r="O1028" s="182"/>
      <c r="P1028" s="182"/>
      <c r="Q1028" s="182"/>
      <c r="R1028" s="182"/>
      <c r="S1028" s="182"/>
      <c r="T1028" s="182"/>
      <c r="U1028" s="182"/>
      <c r="V1028" s="182"/>
      <c r="W1028" s="182"/>
      <c r="X1028" s="182"/>
      <c r="Y1028" s="182"/>
      <c r="AA1028" s="183"/>
    </row>
    <row r="1029" spans="9:27" s="3" customFormat="1" ht="12.75">
      <c r="I1029" s="26"/>
      <c r="J1029" s="182"/>
      <c r="K1029" s="182"/>
      <c r="L1029" s="182"/>
      <c r="M1029" s="182"/>
      <c r="N1029" s="182"/>
      <c r="O1029" s="182"/>
      <c r="P1029" s="182"/>
      <c r="Q1029" s="182"/>
      <c r="R1029" s="182"/>
      <c r="S1029" s="182"/>
      <c r="T1029" s="182"/>
      <c r="U1029" s="182"/>
      <c r="V1029" s="182"/>
      <c r="W1029" s="182"/>
      <c r="X1029" s="182"/>
      <c r="Y1029" s="182"/>
      <c r="AA1029" s="183"/>
    </row>
    <row r="1030" spans="9:27" s="3" customFormat="1" ht="12.75">
      <c r="I1030" s="26"/>
      <c r="J1030" s="182"/>
      <c r="K1030" s="182"/>
      <c r="L1030" s="182"/>
      <c r="M1030" s="182"/>
      <c r="N1030" s="182"/>
      <c r="O1030" s="182"/>
      <c r="P1030" s="182"/>
      <c r="Q1030" s="182"/>
      <c r="R1030" s="182"/>
      <c r="S1030" s="182"/>
      <c r="T1030" s="182"/>
      <c r="U1030" s="182"/>
      <c r="V1030" s="182"/>
      <c r="W1030" s="182"/>
      <c r="X1030" s="182"/>
      <c r="Y1030" s="182"/>
      <c r="AA1030" s="183"/>
    </row>
    <row r="1031" spans="9:27" s="3" customFormat="1" ht="12.75">
      <c r="I1031" s="26"/>
      <c r="J1031" s="182"/>
      <c r="K1031" s="182"/>
      <c r="L1031" s="182"/>
      <c r="M1031" s="182"/>
      <c r="N1031" s="182"/>
      <c r="O1031" s="182"/>
      <c r="P1031" s="182"/>
      <c r="Q1031" s="182"/>
      <c r="R1031" s="182"/>
      <c r="S1031" s="182"/>
      <c r="T1031" s="182"/>
      <c r="U1031" s="182"/>
      <c r="V1031" s="182"/>
      <c r="W1031" s="182"/>
      <c r="X1031" s="182"/>
      <c r="Y1031" s="182"/>
      <c r="AA1031" s="183"/>
    </row>
    <row r="1032" spans="9:27" s="3" customFormat="1" ht="12.75">
      <c r="I1032" s="26"/>
      <c r="J1032" s="182"/>
      <c r="K1032" s="182"/>
      <c r="L1032" s="182"/>
      <c r="M1032" s="182"/>
      <c r="N1032" s="182"/>
      <c r="O1032" s="182"/>
      <c r="P1032" s="182"/>
      <c r="Q1032" s="182"/>
      <c r="R1032" s="182"/>
      <c r="S1032" s="182"/>
      <c r="T1032" s="182"/>
      <c r="U1032" s="182"/>
      <c r="V1032" s="182"/>
      <c r="W1032" s="182"/>
      <c r="X1032" s="182"/>
      <c r="Y1032" s="182"/>
      <c r="AA1032" s="183"/>
    </row>
    <row r="1033" spans="9:27" s="3" customFormat="1" ht="12.75">
      <c r="I1033" s="26"/>
      <c r="J1033" s="182"/>
      <c r="K1033" s="182"/>
      <c r="L1033" s="182"/>
      <c r="M1033" s="182"/>
      <c r="N1033" s="182"/>
      <c r="O1033" s="182"/>
      <c r="P1033" s="182"/>
      <c r="Q1033" s="182"/>
      <c r="R1033" s="182"/>
      <c r="S1033" s="182"/>
      <c r="T1033" s="182"/>
      <c r="U1033" s="182"/>
      <c r="V1033" s="182"/>
      <c r="W1033" s="182"/>
      <c r="X1033" s="182"/>
      <c r="Y1033" s="182"/>
      <c r="AA1033" s="183"/>
    </row>
    <row r="1034" spans="9:27" s="3" customFormat="1" ht="12.75">
      <c r="I1034" s="26"/>
      <c r="J1034" s="182"/>
      <c r="K1034" s="182"/>
      <c r="L1034" s="182"/>
      <c r="M1034" s="182"/>
      <c r="N1034" s="182"/>
      <c r="O1034" s="182"/>
      <c r="P1034" s="182"/>
      <c r="Q1034" s="182"/>
      <c r="R1034" s="182"/>
      <c r="S1034" s="182"/>
      <c r="T1034" s="182"/>
      <c r="U1034" s="182"/>
      <c r="V1034" s="182"/>
      <c r="W1034" s="182"/>
      <c r="X1034" s="182"/>
      <c r="Y1034" s="182"/>
      <c r="AA1034" s="183"/>
    </row>
    <row r="1035" spans="9:27" s="3" customFormat="1" ht="12.75">
      <c r="I1035" s="26"/>
      <c r="J1035" s="182"/>
      <c r="K1035" s="182"/>
      <c r="L1035" s="182"/>
      <c r="M1035" s="182"/>
      <c r="N1035" s="182"/>
      <c r="O1035" s="182"/>
      <c r="P1035" s="182"/>
      <c r="Q1035" s="182"/>
      <c r="R1035" s="182"/>
      <c r="S1035" s="182"/>
      <c r="T1035" s="182"/>
      <c r="U1035" s="182"/>
      <c r="V1035" s="182"/>
      <c r="W1035" s="182"/>
      <c r="X1035" s="182"/>
      <c r="Y1035" s="182"/>
      <c r="AA1035" s="183"/>
    </row>
    <row r="1036" spans="9:27" s="3" customFormat="1" ht="12.75">
      <c r="I1036" s="26"/>
      <c r="J1036" s="182"/>
      <c r="K1036" s="182"/>
      <c r="L1036" s="182"/>
      <c r="M1036" s="182"/>
      <c r="N1036" s="182"/>
      <c r="O1036" s="182"/>
      <c r="P1036" s="182"/>
      <c r="Q1036" s="182"/>
      <c r="R1036" s="182"/>
      <c r="S1036" s="182"/>
      <c r="T1036" s="182"/>
      <c r="U1036" s="182"/>
      <c r="V1036" s="182"/>
      <c r="W1036" s="182"/>
      <c r="X1036" s="182"/>
      <c r="Y1036" s="182"/>
      <c r="AA1036" s="183"/>
    </row>
    <row r="1037" spans="9:27" s="3" customFormat="1" ht="12.75">
      <c r="I1037" s="26"/>
      <c r="J1037" s="182"/>
      <c r="K1037" s="182"/>
      <c r="L1037" s="182"/>
      <c r="M1037" s="182"/>
      <c r="N1037" s="182"/>
      <c r="O1037" s="182"/>
      <c r="P1037" s="182"/>
      <c r="Q1037" s="182"/>
      <c r="R1037" s="182"/>
      <c r="S1037" s="182"/>
      <c r="T1037" s="182"/>
      <c r="U1037" s="182"/>
      <c r="V1037" s="182"/>
      <c r="W1037" s="182"/>
      <c r="X1037" s="182"/>
      <c r="Y1037" s="182"/>
      <c r="AA1037" s="183"/>
    </row>
    <row r="1038" spans="9:27" s="3" customFormat="1" ht="12.75">
      <c r="I1038" s="26"/>
      <c r="J1038" s="182"/>
      <c r="K1038" s="182"/>
      <c r="L1038" s="182"/>
      <c r="M1038" s="182"/>
      <c r="N1038" s="182"/>
      <c r="O1038" s="182"/>
      <c r="P1038" s="182"/>
      <c r="Q1038" s="182"/>
      <c r="R1038" s="182"/>
      <c r="S1038" s="182"/>
      <c r="T1038" s="182"/>
      <c r="U1038" s="182"/>
      <c r="V1038" s="182"/>
      <c r="W1038" s="182"/>
      <c r="X1038" s="182"/>
      <c r="Y1038" s="182"/>
      <c r="AA1038" s="183"/>
    </row>
    <row r="1039" spans="9:27" s="3" customFormat="1" ht="12.75">
      <c r="I1039" s="26"/>
      <c r="J1039" s="182"/>
      <c r="K1039" s="182"/>
      <c r="L1039" s="182"/>
      <c r="M1039" s="182"/>
      <c r="N1039" s="182"/>
      <c r="O1039" s="182"/>
      <c r="P1039" s="182"/>
      <c r="Q1039" s="182"/>
      <c r="R1039" s="182"/>
      <c r="S1039" s="182"/>
      <c r="T1039" s="182"/>
      <c r="U1039" s="182"/>
      <c r="V1039" s="182"/>
      <c r="W1039" s="182"/>
      <c r="X1039" s="182"/>
      <c r="Y1039" s="182"/>
      <c r="AA1039" s="183"/>
    </row>
    <row r="1040" spans="9:27" s="3" customFormat="1" ht="12.75">
      <c r="I1040" s="26"/>
      <c r="J1040" s="182"/>
      <c r="K1040" s="182"/>
      <c r="L1040" s="182"/>
      <c r="M1040" s="182"/>
      <c r="N1040" s="182"/>
      <c r="O1040" s="182"/>
      <c r="P1040" s="182"/>
      <c r="Q1040" s="182"/>
      <c r="R1040" s="182"/>
      <c r="S1040" s="182"/>
      <c r="T1040" s="182"/>
      <c r="U1040" s="182"/>
      <c r="V1040" s="182"/>
      <c r="W1040" s="182"/>
      <c r="X1040" s="182"/>
      <c r="Y1040" s="182"/>
      <c r="AA1040" s="183"/>
    </row>
    <row r="1041" spans="9:27" s="3" customFormat="1" ht="12.75">
      <c r="I1041" s="26"/>
      <c r="J1041" s="182"/>
      <c r="K1041" s="182"/>
      <c r="L1041" s="182"/>
      <c r="M1041" s="182"/>
      <c r="N1041" s="182"/>
      <c r="O1041" s="182"/>
      <c r="P1041" s="182"/>
      <c r="Q1041" s="182"/>
      <c r="R1041" s="182"/>
      <c r="S1041" s="182"/>
      <c r="T1041" s="182"/>
      <c r="U1041" s="182"/>
      <c r="V1041" s="182"/>
      <c r="W1041" s="182"/>
      <c r="X1041" s="182"/>
      <c r="Y1041" s="182"/>
      <c r="AA1041" s="183"/>
    </row>
    <row r="1042" spans="9:27" s="3" customFormat="1" ht="12.75">
      <c r="I1042" s="26"/>
      <c r="J1042" s="182"/>
      <c r="K1042" s="182"/>
      <c r="L1042" s="182"/>
      <c r="M1042" s="182"/>
      <c r="N1042" s="182"/>
      <c r="O1042" s="182"/>
      <c r="P1042" s="182"/>
      <c r="Q1042" s="182"/>
      <c r="R1042" s="182"/>
      <c r="S1042" s="182"/>
      <c r="T1042" s="182"/>
      <c r="U1042" s="182"/>
      <c r="V1042" s="182"/>
      <c r="W1042" s="182"/>
      <c r="X1042" s="182"/>
      <c r="Y1042" s="182"/>
      <c r="AA1042" s="183"/>
    </row>
    <row r="1043" spans="9:27" s="3" customFormat="1" ht="12.75">
      <c r="I1043" s="26"/>
      <c r="J1043" s="182"/>
      <c r="K1043" s="182"/>
      <c r="L1043" s="182"/>
      <c r="M1043" s="182"/>
      <c r="N1043" s="182"/>
      <c r="O1043" s="182"/>
      <c r="P1043" s="182"/>
      <c r="Q1043" s="182"/>
      <c r="R1043" s="182"/>
      <c r="S1043" s="182"/>
      <c r="T1043" s="182"/>
      <c r="U1043" s="182"/>
      <c r="V1043" s="182"/>
      <c r="W1043" s="182"/>
      <c r="X1043" s="182"/>
      <c r="Y1043" s="182"/>
      <c r="AA1043" s="183"/>
    </row>
    <row r="1044" spans="9:27" s="3" customFormat="1" ht="12.75">
      <c r="I1044" s="26"/>
      <c r="J1044" s="182"/>
      <c r="K1044" s="182"/>
      <c r="L1044" s="182"/>
      <c r="M1044" s="182"/>
      <c r="N1044" s="182"/>
      <c r="O1044" s="182"/>
      <c r="P1044" s="182"/>
      <c r="Q1044" s="182"/>
      <c r="R1044" s="182"/>
      <c r="S1044" s="182"/>
      <c r="T1044" s="182"/>
      <c r="U1044" s="182"/>
      <c r="V1044" s="182"/>
      <c r="W1044" s="182"/>
      <c r="X1044" s="182"/>
      <c r="Y1044" s="182"/>
      <c r="AA1044" s="183"/>
    </row>
    <row r="1045" spans="9:27" s="3" customFormat="1" ht="12.75">
      <c r="I1045" s="26"/>
      <c r="J1045" s="182"/>
      <c r="K1045" s="182"/>
      <c r="L1045" s="182"/>
      <c r="M1045" s="182"/>
      <c r="N1045" s="182"/>
      <c r="O1045" s="182"/>
      <c r="P1045" s="182"/>
      <c r="Q1045" s="182"/>
      <c r="R1045" s="182"/>
      <c r="S1045" s="182"/>
      <c r="T1045" s="182"/>
      <c r="U1045" s="182"/>
      <c r="V1045" s="182"/>
      <c r="W1045" s="182"/>
      <c r="X1045" s="182"/>
      <c r="Y1045" s="182"/>
      <c r="AA1045" s="183"/>
    </row>
    <row r="1046" spans="9:27" s="3" customFormat="1" ht="12.75">
      <c r="I1046" s="26"/>
      <c r="J1046" s="182"/>
      <c r="K1046" s="182"/>
      <c r="L1046" s="182"/>
      <c r="M1046" s="182"/>
      <c r="N1046" s="182"/>
      <c r="O1046" s="182"/>
      <c r="P1046" s="182"/>
      <c r="Q1046" s="182"/>
      <c r="R1046" s="182"/>
      <c r="S1046" s="182"/>
      <c r="T1046" s="182"/>
      <c r="U1046" s="182"/>
      <c r="V1046" s="182"/>
      <c r="W1046" s="182"/>
      <c r="X1046" s="182"/>
      <c r="Y1046" s="182"/>
      <c r="AA1046" s="183"/>
    </row>
    <row r="1047" spans="9:27" s="3" customFormat="1" ht="12.75">
      <c r="I1047" s="26"/>
      <c r="J1047" s="182"/>
      <c r="K1047" s="182"/>
      <c r="L1047" s="182"/>
      <c r="M1047" s="182"/>
      <c r="N1047" s="182"/>
      <c r="O1047" s="182"/>
      <c r="P1047" s="182"/>
      <c r="Q1047" s="182"/>
      <c r="R1047" s="182"/>
      <c r="S1047" s="182"/>
      <c r="T1047" s="182"/>
      <c r="U1047" s="182"/>
      <c r="V1047" s="182"/>
      <c r="W1047" s="182"/>
      <c r="X1047" s="182"/>
      <c r="Y1047" s="182"/>
      <c r="AA1047" s="183"/>
    </row>
    <row r="1048" spans="9:27" s="3" customFormat="1" ht="12.75">
      <c r="I1048" s="26"/>
      <c r="J1048" s="182"/>
      <c r="K1048" s="182"/>
      <c r="L1048" s="182"/>
      <c r="M1048" s="182"/>
      <c r="N1048" s="182"/>
      <c r="O1048" s="182"/>
      <c r="P1048" s="182"/>
      <c r="Q1048" s="182"/>
      <c r="R1048" s="182"/>
      <c r="S1048" s="182"/>
      <c r="T1048" s="182"/>
      <c r="U1048" s="182"/>
      <c r="V1048" s="182"/>
      <c r="W1048" s="182"/>
      <c r="X1048" s="182"/>
      <c r="Y1048" s="182"/>
      <c r="AA1048" s="183"/>
    </row>
    <row r="1049" spans="9:27" s="3" customFormat="1" ht="12.75">
      <c r="I1049" s="26"/>
      <c r="J1049" s="182"/>
      <c r="K1049" s="182"/>
      <c r="L1049" s="182"/>
      <c r="M1049" s="182"/>
      <c r="N1049" s="182"/>
      <c r="O1049" s="182"/>
      <c r="P1049" s="182"/>
      <c r="Q1049" s="182"/>
      <c r="R1049" s="182"/>
      <c r="S1049" s="182"/>
      <c r="T1049" s="182"/>
      <c r="U1049" s="182"/>
      <c r="V1049" s="182"/>
      <c r="W1049" s="182"/>
      <c r="X1049" s="182"/>
      <c r="Y1049" s="182"/>
      <c r="AA1049" s="183"/>
    </row>
    <row r="1050" spans="9:27" s="3" customFormat="1" ht="12.75">
      <c r="I1050" s="26"/>
      <c r="J1050" s="182"/>
      <c r="K1050" s="182"/>
      <c r="L1050" s="182"/>
      <c r="M1050" s="182"/>
      <c r="N1050" s="182"/>
      <c r="O1050" s="182"/>
      <c r="P1050" s="182"/>
      <c r="Q1050" s="182"/>
      <c r="R1050" s="182"/>
      <c r="S1050" s="182"/>
      <c r="T1050" s="182"/>
      <c r="U1050" s="182"/>
      <c r="V1050" s="182"/>
      <c r="W1050" s="182"/>
      <c r="X1050" s="182"/>
      <c r="Y1050" s="182"/>
      <c r="AA1050" s="183"/>
    </row>
    <row r="1051" spans="9:27" s="3" customFormat="1" ht="12.75">
      <c r="I1051" s="26"/>
      <c r="J1051" s="182"/>
      <c r="K1051" s="182"/>
      <c r="L1051" s="182"/>
      <c r="M1051" s="182"/>
      <c r="N1051" s="182"/>
      <c r="O1051" s="182"/>
      <c r="P1051" s="182"/>
      <c r="Q1051" s="182"/>
      <c r="R1051" s="182"/>
      <c r="S1051" s="182"/>
      <c r="T1051" s="182"/>
      <c r="U1051" s="182"/>
      <c r="V1051" s="182"/>
      <c r="W1051" s="182"/>
      <c r="X1051" s="182"/>
      <c r="Y1051" s="182"/>
      <c r="AA1051" s="183"/>
    </row>
    <row r="1052" spans="9:27" s="3" customFormat="1" ht="12.75">
      <c r="I1052" s="26"/>
      <c r="J1052" s="182"/>
      <c r="K1052" s="182"/>
      <c r="L1052" s="182"/>
      <c r="M1052" s="182"/>
      <c r="N1052" s="182"/>
      <c r="O1052" s="182"/>
      <c r="P1052" s="182"/>
      <c r="Q1052" s="182"/>
      <c r="R1052" s="182"/>
      <c r="S1052" s="182"/>
      <c r="T1052" s="182"/>
      <c r="U1052" s="182"/>
      <c r="V1052" s="182"/>
      <c r="W1052" s="182"/>
      <c r="X1052" s="182"/>
      <c r="Y1052" s="182"/>
      <c r="AA1052" s="183"/>
    </row>
    <row r="1053" spans="9:27" s="3" customFormat="1" ht="12.75">
      <c r="I1053" s="26"/>
      <c r="J1053" s="182"/>
      <c r="K1053" s="182"/>
      <c r="L1053" s="182"/>
      <c r="M1053" s="182"/>
      <c r="N1053" s="182"/>
      <c r="O1053" s="182"/>
      <c r="P1053" s="182"/>
      <c r="Q1053" s="182"/>
      <c r="R1053" s="182"/>
      <c r="S1053" s="182"/>
      <c r="T1053" s="182"/>
      <c r="U1053" s="182"/>
      <c r="V1053" s="182"/>
      <c r="W1053" s="182"/>
      <c r="X1053" s="182"/>
      <c r="Y1053" s="182"/>
      <c r="AA1053" s="183"/>
    </row>
    <row r="1054" spans="9:27" s="3" customFormat="1" ht="12.75">
      <c r="I1054" s="26"/>
      <c r="J1054" s="182"/>
      <c r="K1054" s="182"/>
      <c r="L1054" s="182"/>
      <c r="M1054" s="182"/>
      <c r="N1054" s="182"/>
      <c r="O1054" s="182"/>
      <c r="P1054" s="182"/>
      <c r="Q1054" s="182"/>
      <c r="R1054" s="182"/>
      <c r="S1054" s="182"/>
      <c r="T1054" s="182"/>
      <c r="U1054" s="182"/>
      <c r="V1054" s="182"/>
      <c r="W1054" s="182"/>
      <c r="X1054" s="182"/>
      <c r="Y1054" s="182"/>
      <c r="AA1054" s="183"/>
    </row>
    <row r="1055" spans="9:27" s="3" customFormat="1" ht="12.75">
      <c r="I1055" s="26"/>
      <c r="J1055" s="182"/>
      <c r="K1055" s="182"/>
      <c r="L1055" s="182"/>
      <c r="M1055" s="182"/>
      <c r="N1055" s="182"/>
      <c r="O1055" s="182"/>
      <c r="P1055" s="182"/>
      <c r="Q1055" s="182"/>
      <c r="R1055" s="182"/>
      <c r="S1055" s="182"/>
      <c r="T1055" s="182"/>
      <c r="U1055" s="182"/>
      <c r="V1055" s="182"/>
      <c r="W1055" s="182"/>
      <c r="X1055" s="182"/>
      <c r="Y1055" s="182"/>
      <c r="AA1055" s="183"/>
    </row>
    <row r="1056" spans="9:27" s="3" customFormat="1" ht="12.75">
      <c r="I1056" s="26"/>
      <c r="J1056" s="182"/>
      <c r="K1056" s="182"/>
      <c r="L1056" s="182"/>
      <c r="M1056" s="182"/>
      <c r="N1056" s="182"/>
      <c r="O1056" s="182"/>
      <c r="P1056" s="182"/>
      <c r="Q1056" s="182"/>
      <c r="R1056" s="182"/>
      <c r="S1056" s="182"/>
      <c r="T1056" s="182"/>
      <c r="U1056" s="182"/>
      <c r="V1056" s="182"/>
      <c r="W1056" s="182"/>
      <c r="X1056" s="182"/>
      <c r="Y1056" s="182"/>
      <c r="AA1056" s="183"/>
    </row>
    <row r="1057" spans="9:27" s="3" customFormat="1" ht="12.75">
      <c r="I1057" s="26"/>
      <c r="J1057" s="182"/>
      <c r="K1057" s="182"/>
      <c r="L1057" s="182"/>
      <c r="M1057" s="182"/>
      <c r="N1057" s="182"/>
      <c r="O1057" s="182"/>
      <c r="P1057" s="182"/>
      <c r="Q1057" s="182"/>
      <c r="R1057" s="182"/>
      <c r="S1057" s="182"/>
      <c r="T1057" s="182"/>
      <c r="U1057" s="182"/>
      <c r="V1057" s="182"/>
      <c r="W1057" s="182"/>
      <c r="X1057" s="182"/>
      <c r="Y1057" s="182"/>
      <c r="AA1057" s="183"/>
    </row>
    <row r="1058" spans="9:27" s="3" customFormat="1" ht="12.75">
      <c r="I1058" s="26"/>
      <c r="J1058" s="182"/>
      <c r="K1058" s="182"/>
      <c r="L1058" s="182"/>
      <c r="M1058" s="182"/>
      <c r="N1058" s="182"/>
      <c r="O1058" s="182"/>
      <c r="P1058" s="182"/>
      <c r="Q1058" s="182"/>
      <c r="R1058" s="182"/>
      <c r="S1058" s="182"/>
      <c r="T1058" s="182"/>
      <c r="U1058" s="182"/>
      <c r="V1058" s="182"/>
      <c r="W1058" s="182"/>
      <c r="X1058" s="182"/>
      <c r="Y1058" s="182"/>
      <c r="AA1058" s="183"/>
    </row>
    <row r="1059" spans="9:27" s="3" customFormat="1" ht="12.75">
      <c r="I1059" s="26"/>
      <c r="J1059" s="182"/>
      <c r="K1059" s="182"/>
      <c r="L1059" s="182"/>
      <c r="M1059" s="182"/>
      <c r="N1059" s="182"/>
      <c r="O1059" s="182"/>
      <c r="P1059" s="182"/>
      <c r="Q1059" s="182"/>
      <c r="R1059" s="182"/>
      <c r="S1059" s="182"/>
      <c r="T1059" s="182"/>
      <c r="U1059" s="182"/>
      <c r="V1059" s="182"/>
      <c r="W1059" s="182"/>
      <c r="X1059" s="182"/>
      <c r="Y1059" s="182"/>
      <c r="AA1059" s="183"/>
    </row>
    <row r="1060" spans="9:27" s="3" customFormat="1" ht="12.75">
      <c r="I1060" s="26"/>
      <c r="J1060" s="182"/>
      <c r="K1060" s="182"/>
      <c r="L1060" s="182"/>
      <c r="M1060" s="182"/>
      <c r="N1060" s="182"/>
      <c r="O1060" s="182"/>
      <c r="P1060" s="182"/>
      <c r="Q1060" s="182"/>
      <c r="R1060" s="182"/>
      <c r="S1060" s="182"/>
      <c r="T1060" s="182"/>
      <c r="U1060" s="182"/>
      <c r="V1060" s="182"/>
      <c r="W1060" s="182"/>
      <c r="X1060" s="182"/>
      <c r="Y1060" s="182"/>
      <c r="AA1060" s="183"/>
    </row>
    <row r="1061" spans="9:27" s="3" customFormat="1" ht="12.75">
      <c r="I1061" s="26"/>
      <c r="J1061" s="182"/>
      <c r="K1061" s="182"/>
      <c r="L1061" s="182"/>
      <c r="M1061" s="182"/>
      <c r="N1061" s="182"/>
      <c r="O1061" s="182"/>
      <c r="P1061" s="182"/>
      <c r="Q1061" s="182"/>
      <c r="R1061" s="182"/>
      <c r="S1061" s="182"/>
      <c r="T1061" s="182"/>
      <c r="U1061" s="182"/>
      <c r="V1061" s="182"/>
      <c r="W1061" s="182"/>
      <c r="X1061" s="182"/>
      <c r="Y1061" s="182"/>
      <c r="AA1061" s="183"/>
    </row>
    <row r="1062" spans="9:27" s="3" customFormat="1" ht="12.75">
      <c r="I1062" s="26"/>
      <c r="J1062" s="182"/>
      <c r="K1062" s="182"/>
      <c r="L1062" s="182"/>
      <c r="M1062" s="182"/>
      <c r="N1062" s="182"/>
      <c r="O1062" s="182"/>
      <c r="P1062" s="182"/>
      <c r="Q1062" s="182"/>
      <c r="R1062" s="182"/>
      <c r="S1062" s="182"/>
      <c r="T1062" s="182"/>
      <c r="U1062" s="182"/>
      <c r="V1062" s="182"/>
      <c r="W1062" s="182"/>
      <c r="X1062" s="182"/>
      <c r="Y1062" s="182"/>
      <c r="AA1062" s="183"/>
    </row>
    <row r="1063" spans="9:27" s="3" customFormat="1" ht="12.75">
      <c r="I1063" s="26"/>
      <c r="J1063" s="182"/>
      <c r="K1063" s="182"/>
      <c r="L1063" s="182"/>
      <c r="M1063" s="182"/>
      <c r="N1063" s="182"/>
      <c r="O1063" s="182"/>
      <c r="P1063" s="182"/>
      <c r="Q1063" s="182"/>
      <c r="R1063" s="182"/>
      <c r="S1063" s="182"/>
      <c r="T1063" s="182"/>
      <c r="U1063" s="182"/>
      <c r="V1063" s="182"/>
      <c r="W1063" s="182"/>
      <c r="X1063" s="182"/>
      <c r="Y1063" s="182"/>
      <c r="AA1063" s="183"/>
    </row>
    <row r="1064" spans="9:27" s="3" customFormat="1" ht="12.75">
      <c r="I1064" s="26"/>
      <c r="J1064" s="182"/>
      <c r="K1064" s="182"/>
      <c r="L1064" s="182"/>
      <c r="M1064" s="182"/>
      <c r="N1064" s="182"/>
      <c r="O1064" s="182"/>
      <c r="P1064" s="182"/>
      <c r="Q1064" s="182"/>
      <c r="R1064" s="182"/>
      <c r="S1064" s="182"/>
      <c r="T1064" s="182"/>
      <c r="U1064" s="182"/>
      <c r="V1064" s="182"/>
      <c r="W1064" s="182"/>
      <c r="X1064" s="182"/>
      <c r="Y1064" s="182"/>
      <c r="AA1064" s="183"/>
    </row>
    <row r="1065" spans="9:27" s="3" customFormat="1" ht="12.75">
      <c r="I1065" s="26"/>
      <c r="J1065" s="182"/>
      <c r="K1065" s="182"/>
      <c r="L1065" s="182"/>
      <c r="M1065" s="182"/>
      <c r="N1065" s="182"/>
      <c r="O1065" s="182"/>
      <c r="P1065" s="182"/>
      <c r="Q1065" s="182"/>
      <c r="R1065" s="182"/>
      <c r="S1065" s="182"/>
      <c r="T1065" s="182"/>
      <c r="U1065" s="182"/>
      <c r="V1065" s="182"/>
      <c r="W1065" s="182"/>
      <c r="X1065" s="182"/>
      <c r="Y1065" s="182"/>
      <c r="AA1065" s="183"/>
    </row>
    <row r="1066" spans="9:27" s="3" customFormat="1" ht="12.75">
      <c r="I1066" s="26"/>
      <c r="J1066" s="182"/>
      <c r="K1066" s="182"/>
      <c r="L1066" s="182"/>
      <c r="M1066" s="182"/>
      <c r="N1066" s="182"/>
      <c r="O1066" s="182"/>
      <c r="P1066" s="182"/>
      <c r="Q1066" s="182"/>
      <c r="R1066" s="182"/>
      <c r="S1066" s="182"/>
      <c r="T1066" s="182"/>
      <c r="U1066" s="182"/>
      <c r="V1066" s="182"/>
      <c r="W1066" s="182"/>
      <c r="X1066" s="182"/>
      <c r="Y1066" s="182"/>
      <c r="AA1066" s="183"/>
    </row>
    <row r="1067" spans="9:27" s="3" customFormat="1" ht="12.75">
      <c r="I1067" s="26"/>
      <c r="J1067" s="182"/>
      <c r="K1067" s="182"/>
      <c r="L1067" s="182"/>
      <c r="M1067" s="182"/>
      <c r="N1067" s="182"/>
      <c r="O1067" s="182"/>
      <c r="P1067" s="182"/>
      <c r="Q1067" s="182"/>
      <c r="R1067" s="182"/>
      <c r="S1067" s="182"/>
      <c r="T1067" s="182"/>
      <c r="U1067" s="182"/>
      <c r="V1067" s="182"/>
      <c r="W1067" s="182"/>
      <c r="X1067" s="182"/>
      <c r="Y1067" s="182"/>
      <c r="AA1067" s="183"/>
    </row>
    <row r="1068" spans="9:27" s="3" customFormat="1" ht="12.75">
      <c r="I1068" s="26"/>
      <c r="J1068" s="182"/>
      <c r="K1068" s="182"/>
      <c r="L1068" s="182"/>
      <c r="M1068" s="182"/>
      <c r="N1068" s="182"/>
      <c r="O1068" s="182"/>
      <c r="P1068" s="182"/>
      <c r="Q1068" s="182"/>
      <c r="R1068" s="182"/>
      <c r="S1068" s="182"/>
      <c r="T1068" s="182"/>
      <c r="U1068" s="182"/>
      <c r="V1068" s="182"/>
      <c r="W1068" s="182"/>
      <c r="X1068" s="182"/>
      <c r="Y1068" s="182"/>
      <c r="AA1068" s="183"/>
    </row>
    <row r="1069" spans="9:27" s="3" customFormat="1" ht="12.75">
      <c r="I1069" s="26"/>
      <c r="J1069" s="182"/>
      <c r="K1069" s="182"/>
      <c r="L1069" s="182"/>
      <c r="M1069" s="182"/>
      <c r="N1069" s="182"/>
      <c r="O1069" s="182"/>
      <c r="P1069" s="182"/>
      <c r="Q1069" s="182"/>
      <c r="R1069" s="182"/>
      <c r="S1069" s="182"/>
      <c r="T1069" s="182"/>
      <c r="U1069" s="182"/>
      <c r="V1069" s="182"/>
      <c r="W1069" s="182"/>
      <c r="X1069" s="182"/>
      <c r="Y1069" s="182"/>
      <c r="AA1069" s="183"/>
    </row>
    <row r="1070" spans="9:27" s="3" customFormat="1" ht="12.75">
      <c r="I1070" s="26"/>
      <c r="J1070" s="182"/>
      <c r="K1070" s="182"/>
      <c r="L1070" s="182"/>
      <c r="M1070" s="182"/>
      <c r="N1070" s="182"/>
      <c r="O1070" s="182"/>
      <c r="P1070" s="182"/>
      <c r="Q1070" s="182"/>
      <c r="R1070" s="182"/>
      <c r="S1070" s="182"/>
      <c r="T1070" s="182"/>
      <c r="U1070" s="182"/>
      <c r="V1070" s="182"/>
      <c r="W1070" s="182"/>
      <c r="X1070" s="182"/>
      <c r="Y1070" s="182"/>
      <c r="AA1070" s="183"/>
    </row>
    <row r="1071" spans="9:27" s="3" customFormat="1" ht="12.75">
      <c r="I1071" s="26"/>
      <c r="J1071" s="182"/>
      <c r="K1071" s="182"/>
      <c r="L1071" s="182"/>
      <c r="M1071" s="182"/>
      <c r="N1071" s="182"/>
      <c r="O1071" s="182"/>
      <c r="P1071" s="182"/>
      <c r="Q1071" s="182"/>
      <c r="R1071" s="182"/>
      <c r="S1071" s="182"/>
      <c r="T1071" s="182"/>
      <c r="U1071" s="182"/>
      <c r="V1071" s="182"/>
      <c r="W1071" s="182"/>
      <c r="X1071" s="182"/>
      <c r="Y1071" s="182"/>
      <c r="AA1071" s="183"/>
    </row>
    <row r="1072" spans="9:27" s="3" customFormat="1" ht="12.75">
      <c r="I1072" s="26"/>
      <c r="J1072" s="182"/>
      <c r="K1072" s="182"/>
      <c r="L1072" s="182"/>
      <c r="M1072" s="182"/>
      <c r="N1072" s="182"/>
      <c r="O1072" s="182"/>
      <c r="P1072" s="182"/>
      <c r="Q1072" s="182"/>
      <c r="R1072" s="182"/>
      <c r="S1072" s="182"/>
      <c r="T1072" s="182"/>
      <c r="U1072" s="182"/>
      <c r="V1072" s="182"/>
      <c r="W1072" s="182"/>
      <c r="X1072" s="182"/>
      <c r="Y1072" s="182"/>
      <c r="AA1072" s="183"/>
    </row>
    <row r="1073" spans="9:27" s="3" customFormat="1" ht="12.75">
      <c r="I1073" s="26"/>
      <c r="J1073" s="182"/>
      <c r="K1073" s="182"/>
      <c r="L1073" s="182"/>
      <c r="M1073" s="182"/>
      <c r="N1073" s="182"/>
      <c r="O1073" s="182"/>
      <c r="P1073" s="182"/>
      <c r="Q1073" s="182"/>
      <c r="R1073" s="182"/>
      <c r="S1073" s="182"/>
      <c r="T1073" s="182"/>
      <c r="U1073" s="182"/>
      <c r="V1073" s="182"/>
      <c r="W1073" s="182"/>
      <c r="X1073" s="182"/>
      <c r="Y1073" s="182"/>
      <c r="AA1073" s="183"/>
    </row>
    <row r="1074" spans="9:27" s="3" customFormat="1" ht="12.75">
      <c r="I1074" s="26"/>
      <c r="J1074" s="182"/>
      <c r="K1074" s="182"/>
      <c r="L1074" s="182"/>
      <c r="M1074" s="182"/>
      <c r="N1074" s="182"/>
      <c r="O1074" s="182"/>
      <c r="P1074" s="182"/>
      <c r="Q1074" s="182"/>
      <c r="R1074" s="182"/>
      <c r="S1074" s="182"/>
      <c r="T1074" s="182"/>
      <c r="U1074" s="182"/>
      <c r="V1074" s="182"/>
      <c r="W1074" s="182"/>
      <c r="X1074" s="182"/>
      <c r="Y1074" s="182"/>
      <c r="AA1074" s="183"/>
    </row>
    <row r="1075" spans="9:27" s="3" customFormat="1" ht="12.75">
      <c r="I1075" s="26"/>
      <c r="J1075" s="182"/>
      <c r="K1075" s="182"/>
      <c r="L1075" s="182"/>
      <c r="M1075" s="182"/>
      <c r="N1075" s="182"/>
      <c r="O1075" s="182"/>
      <c r="P1075" s="182"/>
      <c r="Q1075" s="182"/>
      <c r="R1075" s="182"/>
      <c r="S1075" s="182"/>
      <c r="T1075" s="182"/>
      <c r="U1075" s="182"/>
      <c r="V1075" s="182"/>
      <c r="W1075" s="182"/>
      <c r="X1075" s="182"/>
      <c r="Y1075" s="182"/>
      <c r="AA1075" s="183"/>
    </row>
    <row r="1076" spans="9:27" s="3" customFormat="1" ht="12.75">
      <c r="I1076" s="26"/>
      <c r="J1076" s="182"/>
      <c r="K1076" s="182"/>
      <c r="L1076" s="182"/>
      <c r="M1076" s="182"/>
      <c r="N1076" s="182"/>
      <c r="O1076" s="182"/>
      <c r="P1076" s="182"/>
      <c r="Q1076" s="182"/>
      <c r="R1076" s="182"/>
      <c r="S1076" s="182"/>
      <c r="T1076" s="182"/>
      <c r="U1076" s="182"/>
      <c r="V1076" s="182"/>
      <c r="W1076" s="182"/>
      <c r="X1076" s="182"/>
      <c r="Y1076" s="182"/>
      <c r="AA1076" s="183"/>
    </row>
    <row r="1077" spans="9:27" s="3" customFormat="1" ht="12.75">
      <c r="I1077" s="26"/>
      <c r="J1077" s="182"/>
      <c r="K1077" s="182"/>
      <c r="L1077" s="182"/>
      <c r="M1077" s="182"/>
      <c r="N1077" s="182"/>
      <c r="O1077" s="182"/>
      <c r="P1077" s="182"/>
      <c r="Q1077" s="182"/>
      <c r="R1077" s="182"/>
      <c r="S1077" s="182"/>
      <c r="T1077" s="182"/>
      <c r="U1077" s="182"/>
      <c r="V1077" s="182"/>
      <c r="W1077" s="182"/>
      <c r="X1077" s="182"/>
      <c r="Y1077" s="182"/>
      <c r="AA1077" s="183"/>
    </row>
    <row r="1078" spans="9:27" s="3" customFormat="1" ht="12.75">
      <c r="I1078" s="26"/>
      <c r="J1078" s="182"/>
      <c r="K1078" s="182"/>
      <c r="L1078" s="182"/>
      <c r="M1078" s="182"/>
      <c r="N1078" s="182"/>
      <c r="O1078" s="182"/>
      <c r="P1078" s="182"/>
      <c r="Q1078" s="182"/>
      <c r="R1078" s="182"/>
      <c r="S1078" s="182"/>
      <c r="T1078" s="182"/>
      <c r="U1078" s="182"/>
      <c r="V1078" s="182"/>
      <c r="W1078" s="182"/>
      <c r="X1078" s="182"/>
      <c r="Y1078" s="182"/>
      <c r="AA1078" s="183"/>
    </row>
    <row r="1079" spans="9:27" s="3" customFormat="1" ht="12.75">
      <c r="I1079" s="26"/>
      <c r="J1079" s="182"/>
      <c r="K1079" s="182"/>
      <c r="L1079" s="182"/>
      <c r="M1079" s="182"/>
      <c r="N1079" s="182"/>
      <c r="O1079" s="182"/>
      <c r="P1079" s="182"/>
      <c r="Q1079" s="182"/>
      <c r="R1079" s="182"/>
      <c r="S1079" s="182"/>
      <c r="T1079" s="182"/>
      <c r="U1079" s="182"/>
      <c r="V1079" s="182"/>
      <c r="W1079" s="182"/>
      <c r="X1079" s="182"/>
      <c r="Y1079" s="182"/>
      <c r="AA1079" s="183"/>
    </row>
    <row r="1080" spans="9:27" s="3" customFormat="1" ht="12.75">
      <c r="I1080" s="26"/>
      <c r="J1080" s="182"/>
      <c r="K1080" s="182"/>
      <c r="L1080" s="182"/>
      <c r="M1080" s="182"/>
      <c r="N1080" s="182"/>
      <c r="O1080" s="182"/>
      <c r="P1080" s="182"/>
      <c r="Q1080" s="182"/>
      <c r="R1080" s="182"/>
      <c r="S1080" s="182"/>
      <c r="T1080" s="182"/>
      <c r="U1080" s="182"/>
      <c r="V1080" s="182"/>
      <c r="W1080" s="182"/>
      <c r="X1080" s="182"/>
      <c r="Y1080" s="182"/>
      <c r="AA1080" s="183"/>
    </row>
    <row r="1081" spans="9:27" s="3" customFormat="1" ht="12.75">
      <c r="I1081" s="26"/>
      <c r="J1081" s="182"/>
      <c r="K1081" s="182"/>
      <c r="L1081" s="182"/>
      <c r="M1081" s="182"/>
      <c r="N1081" s="182"/>
      <c r="O1081" s="182"/>
      <c r="P1081" s="182"/>
      <c r="Q1081" s="182"/>
      <c r="R1081" s="182"/>
      <c r="S1081" s="182"/>
      <c r="T1081" s="182"/>
      <c r="U1081" s="182"/>
      <c r="V1081" s="182"/>
      <c r="W1081" s="182"/>
      <c r="X1081" s="182"/>
      <c r="Y1081" s="182"/>
      <c r="AA1081" s="183"/>
    </row>
    <row r="1082" spans="9:27" s="3" customFormat="1" ht="12.75">
      <c r="I1082" s="26"/>
      <c r="J1082" s="182"/>
      <c r="K1082" s="182"/>
      <c r="L1082" s="182"/>
      <c r="M1082" s="182"/>
      <c r="N1082" s="182"/>
      <c r="O1082" s="182"/>
      <c r="P1082" s="182"/>
      <c r="Q1082" s="182"/>
      <c r="R1082" s="182"/>
      <c r="S1082" s="182"/>
      <c r="T1082" s="182"/>
      <c r="U1082" s="182"/>
      <c r="V1082" s="182"/>
      <c r="W1082" s="182"/>
      <c r="X1082" s="182"/>
      <c r="Y1082" s="182"/>
      <c r="AA1082" s="183"/>
    </row>
    <row r="1083" spans="9:27" s="3" customFormat="1" ht="12.75">
      <c r="I1083" s="26"/>
      <c r="J1083" s="182"/>
      <c r="K1083" s="182"/>
      <c r="L1083" s="182"/>
      <c r="M1083" s="182"/>
      <c r="N1083" s="182"/>
      <c r="O1083" s="182"/>
      <c r="P1083" s="182"/>
      <c r="Q1083" s="182"/>
      <c r="R1083" s="182"/>
      <c r="S1083" s="182"/>
      <c r="T1083" s="182"/>
      <c r="U1083" s="182"/>
      <c r="V1083" s="182"/>
      <c r="W1083" s="182"/>
      <c r="X1083" s="182"/>
      <c r="Y1083" s="182"/>
      <c r="AA1083" s="183"/>
    </row>
    <row r="1084" spans="9:27" s="3" customFormat="1" ht="12.75">
      <c r="I1084" s="26"/>
      <c r="J1084" s="182"/>
      <c r="K1084" s="182"/>
      <c r="L1084" s="182"/>
      <c r="M1084" s="182"/>
      <c r="N1084" s="182"/>
      <c r="O1084" s="182"/>
      <c r="P1084" s="182"/>
      <c r="Q1084" s="182"/>
      <c r="R1084" s="182"/>
      <c r="S1084" s="182"/>
      <c r="T1084" s="182"/>
      <c r="U1084" s="182"/>
      <c r="V1084" s="182"/>
      <c r="W1084" s="182"/>
      <c r="X1084" s="182"/>
      <c r="Y1084" s="182"/>
      <c r="AA1084" s="183"/>
    </row>
    <row r="1085" spans="9:27" s="3" customFormat="1" ht="12.75">
      <c r="I1085" s="26"/>
      <c r="J1085" s="182"/>
      <c r="K1085" s="182"/>
      <c r="L1085" s="182"/>
      <c r="M1085" s="182"/>
      <c r="N1085" s="182"/>
      <c r="O1085" s="182"/>
      <c r="P1085" s="182"/>
      <c r="Q1085" s="182"/>
      <c r="R1085" s="182"/>
      <c r="S1085" s="182"/>
      <c r="T1085" s="182"/>
      <c r="U1085" s="182"/>
      <c r="V1085" s="182"/>
      <c r="W1085" s="182"/>
      <c r="X1085" s="182"/>
      <c r="Y1085" s="182"/>
      <c r="AA1085" s="183"/>
    </row>
    <row r="1086" spans="9:27" s="3" customFormat="1" ht="12.75">
      <c r="I1086" s="26"/>
      <c r="J1086" s="182"/>
      <c r="K1086" s="182"/>
      <c r="L1086" s="182"/>
      <c r="M1086" s="182"/>
      <c r="N1086" s="182"/>
      <c r="O1086" s="182"/>
      <c r="P1086" s="182"/>
      <c r="Q1086" s="182"/>
      <c r="R1086" s="182"/>
      <c r="S1086" s="182"/>
      <c r="T1086" s="182"/>
      <c r="U1086" s="182"/>
      <c r="V1086" s="182"/>
      <c r="W1086" s="182"/>
      <c r="X1086" s="182"/>
      <c r="Y1086" s="182"/>
      <c r="AA1086" s="183"/>
    </row>
    <row r="1087" spans="9:27" s="3" customFormat="1" ht="12.75">
      <c r="I1087" s="26"/>
      <c r="J1087" s="182"/>
      <c r="K1087" s="182"/>
      <c r="L1087" s="182"/>
      <c r="M1087" s="182"/>
      <c r="N1087" s="182"/>
      <c r="O1087" s="182"/>
      <c r="P1087" s="182"/>
      <c r="Q1087" s="182"/>
      <c r="R1087" s="182"/>
      <c r="S1087" s="182"/>
      <c r="T1087" s="182"/>
      <c r="U1087" s="182"/>
      <c r="V1087" s="182"/>
      <c r="W1087" s="182"/>
      <c r="X1087" s="182"/>
      <c r="Y1087" s="182"/>
      <c r="AA1087" s="183"/>
    </row>
    <row r="1088" spans="9:27" s="3" customFormat="1" ht="12.75">
      <c r="I1088" s="26"/>
      <c r="J1088" s="182"/>
      <c r="K1088" s="182"/>
      <c r="L1088" s="182"/>
      <c r="M1088" s="182"/>
      <c r="N1088" s="182"/>
      <c r="O1088" s="182"/>
      <c r="P1088" s="182"/>
      <c r="Q1088" s="182"/>
      <c r="R1088" s="182"/>
      <c r="S1088" s="182"/>
      <c r="T1088" s="182"/>
      <c r="U1088" s="182"/>
      <c r="V1088" s="182"/>
      <c r="W1088" s="182"/>
      <c r="X1088" s="182"/>
      <c r="Y1088" s="182"/>
      <c r="AA1088" s="183"/>
    </row>
    <row r="1089" spans="9:27" s="3" customFormat="1" ht="12.75">
      <c r="I1089" s="26"/>
      <c r="J1089" s="182"/>
      <c r="K1089" s="182"/>
      <c r="L1089" s="182"/>
      <c r="M1089" s="182"/>
      <c r="N1089" s="182"/>
      <c r="O1089" s="182"/>
      <c r="P1089" s="182"/>
      <c r="Q1089" s="182"/>
      <c r="R1089" s="182"/>
      <c r="S1089" s="182"/>
      <c r="T1089" s="182"/>
      <c r="U1089" s="182"/>
      <c r="V1089" s="182"/>
      <c r="W1089" s="182"/>
      <c r="X1089" s="182"/>
      <c r="Y1089" s="182"/>
      <c r="AA1089" s="183"/>
    </row>
    <row r="1090" spans="9:27" s="3" customFormat="1" ht="12.75">
      <c r="I1090" s="26"/>
      <c r="J1090" s="182"/>
      <c r="K1090" s="182"/>
      <c r="L1090" s="182"/>
      <c r="M1090" s="182"/>
      <c r="N1090" s="182"/>
      <c r="O1090" s="182"/>
      <c r="P1090" s="182"/>
      <c r="Q1090" s="182"/>
      <c r="R1090" s="182"/>
      <c r="S1090" s="182"/>
      <c r="T1090" s="182"/>
      <c r="U1090" s="182"/>
      <c r="V1090" s="182"/>
      <c r="W1090" s="182"/>
      <c r="X1090" s="182"/>
      <c r="Y1090" s="182"/>
      <c r="AA1090" s="183"/>
    </row>
    <row r="1091" spans="9:27" s="3" customFormat="1" ht="12.75">
      <c r="I1091" s="26"/>
      <c r="J1091" s="182"/>
      <c r="K1091" s="182"/>
      <c r="L1091" s="182"/>
      <c r="M1091" s="182"/>
      <c r="N1091" s="182"/>
      <c r="O1091" s="182"/>
      <c r="P1091" s="182"/>
      <c r="Q1091" s="182"/>
      <c r="R1091" s="182"/>
      <c r="S1091" s="182"/>
      <c r="T1091" s="182"/>
      <c r="U1091" s="182"/>
      <c r="V1091" s="182"/>
      <c r="W1091" s="182"/>
      <c r="X1091" s="182"/>
      <c r="Y1091" s="182"/>
      <c r="AA1091" s="183"/>
    </row>
    <row r="1092" spans="9:27" s="3" customFormat="1" ht="12.75">
      <c r="I1092" s="26"/>
      <c r="J1092" s="182"/>
      <c r="K1092" s="182"/>
      <c r="L1092" s="182"/>
      <c r="M1092" s="182"/>
      <c r="N1092" s="182"/>
      <c r="O1092" s="182"/>
      <c r="P1092" s="182"/>
      <c r="Q1092" s="182"/>
      <c r="R1092" s="182"/>
      <c r="S1092" s="182"/>
      <c r="T1092" s="182"/>
      <c r="U1092" s="182"/>
      <c r="V1092" s="182"/>
      <c r="W1092" s="182"/>
      <c r="X1092" s="182"/>
      <c r="Y1092" s="182"/>
      <c r="AA1092" s="183"/>
    </row>
    <row r="1093" spans="9:27" s="3" customFormat="1" ht="12.75">
      <c r="I1093" s="26"/>
      <c r="J1093" s="182"/>
      <c r="K1093" s="182"/>
      <c r="L1093" s="182"/>
      <c r="M1093" s="182"/>
      <c r="N1093" s="182"/>
      <c r="O1093" s="182"/>
      <c r="P1093" s="182"/>
      <c r="Q1093" s="182"/>
      <c r="R1093" s="182"/>
      <c r="S1093" s="182"/>
      <c r="T1093" s="182"/>
      <c r="U1093" s="182"/>
      <c r="V1093" s="182"/>
      <c r="W1093" s="182"/>
      <c r="X1093" s="182"/>
      <c r="Y1093" s="182"/>
      <c r="AA1093" s="183"/>
    </row>
    <row r="1094" spans="9:27" s="3" customFormat="1" ht="12.75">
      <c r="I1094" s="26"/>
      <c r="J1094" s="182"/>
      <c r="K1094" s="182"/>
      <c r="L1094" s="182"/>
      <c r="M1094" s="182"/>
      <c r="N1094" s="182"/>
      <c r="O1094" s="182"/>
      <c r="P1094" s="182"/>
      <c r="Q1094" s="182"/>
      <c r="R1094" s="182"/>
      <c r="S1094" s="182"/>
      <c r="T1094" s="182"/>
      <c r="U1094" s="182"/>
      <c r="V1094" s="182"/>
      <c r="W1094" s="182"/>
      <c r="X1094" s="182"/>
      <c r="Y1094" s="182"/>
      <c r="AA1094" s="183"/>
    </row>
    <row r="1095" spans="9:27" s="3" customFormat="1" ht="12.75">
      <c r="I1095" s="26"/>
      <c r="J1095" s="182"/>
      <c r="K1095" s="182"/>
      <c r="L1095" s="182"/>
      <c r="M1095" s="182"/>
      <c r="N1095" s="182"/>
      <c r="O1095" s="182"/>
      <c r="P1095" s="182"/>
      <c r="Q1095" s="182"/>
      <c r="R1095" s="182"/>
      <c r="S1095" s="182"/>
      <c r="T1095" s="182"/>
      <c r="U1095" s="182"/>
      <c r="V1095" s="182"/>
      <c r="W1095" s="182"/>
      <c r="X1095" s="182"/>
      <c r="Y1095" s="182"/>
      <c r="AA1095" s="183"/>
    </row>
    <row r="1096" spans="9:27" s="3" customFormat="1" ht="12.75">
      <c r="I1096" s="26"/>
      <c r="J1096" s="182"/>
      <c r="K1096" s="182"/>
      <c r="L1096" s="182"/>
      <c r="M1096" s="182"/>
      <c r="N1096" s="182"/>
      <c r="O1096" s="182"/>
      <c r="P1096" s="182"/>
      <c r="Q1096" s="182"/>
      <c r="R1096" s="182"/>
      <c r="S1096" s="182"/>
      <c r="T1096" s="182"/>
      <c r="U1096" s="182"/>
      <c r="V1096" s="182"/>
      <c r="W1096" s="182"/>
      <c r="X1096" s="182"/>
      <c r="Y1096" s="182"/>
      <c r="AA1096" s="183"/>
    </row>
    <row r="1097" spans="9:27" s="3" customFormat="1" ht="12.75">
      <c r="I1097" s="26"/>
      <c r="J1097" s="182"/>
      <c r="K1097" s="182"/>
      <c r="L1097" s="182"/>
      <c r="M1097" s="182"/>
      <c r="N1097" s="182"/>
      <c r="O1097" s="182"/>
      <c r="P1097" s="182"/>
      <c r="Q1097" s="182"/>
      <c r="R1097" s="182"/>
      <c r="S1097" s="182"/>
      <c r="T1097" s="182"/>
      <c r="U1097" s="182"/>
      <c r="V1097" s="182"/>
      <c r="W1097" s="182"/>
      <c r="X1097" s="182"/>
      <c r="Y1097" s="182"/>
      <c r="AA1097" s="183"/>
    </row>
    <row r="1098" spans="9:27" s="3" customFormat="1" ht="12.75">
      <c r="I1098" s="26"/>
      <c r="J1098" s="182"/>
      <c r="K1098" s="182"/>
      <c r="L1098" s="182"/>
      <c r="M1098" s="182"/>
      <c r="N1098" s="182"/>
      <c r="O1098" s="182"/>
      <c r="P1098" s="182"/>
      <c r="Q1098" s="182"/>
      <c r="R1098" s="182"/>
      <c r="S1098" s="182"/>
      <c r="T1098" s="182"/>
      <c r="U1098" s="182"/>
      <c r="V1098" s="182"/>
      <c r="W1098" s="182"/>
      <c r="X1098" s="182"/>
      <c r="Y1098" s="182"/>
      <c r="AA1098" s="183"/>
    </row>
    <row r="1099" spans="9:27" s="3" customFormat="1" ht="12.75">
      <c r="I1099" s="26"/>
      <c r="J1099" s="182"/>
      <c r="K1099" s="182"/>
      <c r="L1099" s="182"/>
      <c r="M1099" s="182"/>
      <c r="N1099" s="182"/>
      <c r="O1099" s="182"/>
      <c r="P1099" s="182"/>
      <c r="Q1099" s="182"/>
      <c r="R1099" s="182"/>
      <c r="S1099" s="182"/>
      <c r="T1099" s="182"/>
      <c r="U1099" s="182"/>
      <c r="V1099" s="182"/>
      <c r="W1099" s="182"/>
      <c r="X1099" s="182"/>
      <c r="Y1099" s="182"/>
      <c r="AA1099" s="183"/>
    </row>
    <row r="1100" spans="9:27" s="3" customFormat="1" ht="12.75">
      <c r="I1100" s="26"/>
      <c r="J1100" s="182"/>
      <c r="K1100" s="182"/>
      <c r="L1100" s="182"/>
      <c r="M1100" s="182"/>
      <c r="N1100" s="182"/>
      <c r="O1100" s="182"/>
      <c r="P1100" s="182"/>
      <c r="Q1100" s="182"/>
      <c r="R1100" s="182"/>
      <c r="S1100" s="182"/>
      <c r="T1100" s="182"/>
      <c r="U1100" s="182"/>
      <c r="V1100" s="182"/>
      <c r="W1100" s="182"/>
      <c r="X1100" s="182"/>
      <c r="Y1100" s="182"/>
      <c r="AA1100" s="183"/>
    </row>
    <row r="1101" spans="9:27" s="3" customFormat="1" ht="12.75">
      <c r="I1101" s="26"/>
      <c r="J1101" s="182"/>
      <c r="K1101" s="182"/>
      <c r="L1101" s="182"/>
      <c r="M1101" s="182"/>
      <c r="N1101" s="182"/>
      <c r="O1101" s="182"/>
      <c r="P1101" s="182"/>
      <c r="Q1101" s="182"/>
      <c r="R1101" s="182"/>
      <c r="S1101" s="182"/>
      <c r="T1101" s="182"/>
      <c r="U1101" s="182"/>
      <c r="V1101" s="182"/>
      <c r="W1101" s="182"/>
      <c r="X1101" s="182"/>
      <c r="Y1101" s="182"/>
      <c r="AA1101" s="183"/>
    </row>
    <row r="1102" spans="9:27" s="3" customFormat="1" ht="12.75">
      <c r="I1102" s="26"/>
      <c r="J1102" s="182"/>
      <c r="K1102" s="182"/>
      <c r="L1102" s="182"/>
      <c r="M1102" s="182"/>
      <c r="N1102" s="182"/>
      <c r="O1102" s="182"/>
      <c r="P1102" s="182"/>
      <c r="Q1102" s="182"/>
      <c r="R1102" s="182"/>
      <c r="S1102" s="182"/>
      <c r="T1102" s="182"/>
      <c r="U1102" s="182"/>
      <c r="V1102" s="182"/>
      <c r="W1102" s="182"/>
      <c r="X1102" s="182"/>
      <c r="Y1102" s="182"/>
      <c r="AA1102" s="183"/>
    </row>
    <row r="1103" spans="9:27" s="3" customFormat="1" ht="12.75">
      <c r="I1103" s="26"/>
      <c r="J1103" s="182"/>
      <c r="K1103" s="182"/>
      <c r="L1103" s="182"/>
      <c r="M1103" s="182"/>
      <c r="N1103" s="182"/>
      <c r="O1103" s="182"/>
      <c r="P1103" s="182"/>
      <c r="Q1103" s="182"/>
      <c r="R1103" s="182"/>
      <c r="S1103" s="182"/>
      <c r="T1103" s="182"/>
      <c r="U1103" s="182"/>
      <c r="V1103" s="182"/>
      <c r="W1103" s="182"/>
      <c r="X1103" s="182"/>
      <c r="Y1103" s="182"/>
      <c r="AA1103" s="183"/>
    </row>
    <row r="1104" spans="9:27" s="3" customFormat="1" ht="12.75">
      <c r="I1104" s="26"/>
      <c r="J1104" s="182"/>
      <c r="K1104" s="182"/>
      <c r="L1104" s="182"/>
      <c r="M1104" s="182"/>
      <c r="N1104" s="182"/>
      <c r="O1104" s="182"/>
      <c r="P1104" s="182"/>
      <c r="Q1104" s="182"/>
      <c r="R1104" s="182"/>
      <c r="S1104" s="182"/>
      <c r="T1104" s="182"/>
      <c r="U1104" s="182"/>
      <c r="V1104" s="182"/>
      <c r="W1104" s="182"/>
      <c r="X1104" s="182"/>
      <c r="Y1104" s="182"/>
      <c r="AA1104" s="183"/>
    </row>
    <row r="1105" spans="9:27" s="3" customFormat="1" ht="12.75">
      <c r="I1105" s="26"/>
      <c r="J1105" s="182"/>
      <c r="K1105" s="182"/>
      <c r="L1105" s="182"/>
      <c r="M1105" s="182"/>
      <c r="N1105" s="182"/>
      <c r="O1105" s="182"/>
      <c r="P1105" s="182"/>
      <c r="Q1105" s="182"/>
      <c r="R1105" s="182"/>
      <c r="S1105" s="182"/>
      <c r="T1105" s="182"/>
      <c r="U1105" s="182"/>
      <c r="V1105" s="182"/>
      <c r="W1105" s="182"/>
      <c r="X1105" s="182"/>
      <c r="Y1105" s="182"/>
      <c r="AA1105" s="183"/>
    </row>
    <row r="1106" spans="9:27" s="3" customFormat="1" ht="12.75">
      <c r="I1106" s="26"/>
      <c r="J1106" s="182"/>
      <c r="K1106" s="182"/>
      <c r="L1106" s="182"/>
      <c r="M1106" s="182"/>
      <c r="N1106" s="182"/>
      <c r="O1106" s="182"/>
      <c r="P1106" s="182"/>
      <c r="Q1106" s="182"/>
      <c r="R1106" s="182"/>
      <c r="S1106" s="182"/>
      <c r="T1106" s="182"/>
      <c r="U1106" s="182"/>
      <c r="V1106" s="182"/>
      <c r="W1106" s="182"/>
      <c r="X1106" s="182"/>
      <c r="Y1106" s="182"/>
      <c r="AA1106" s="183"/>
    </row>
    <row r="1107" spans="9:27" s="3" customFormat="1" ht="12.75">
      <c r="I1107" s="26"/>
      <c r="J1107" s="182"/>
      <c r="K1107" s="182"/>
      <c r="L1107" s="182"/>
      <c r="M1107" s="182"/>
      <c r="N1107" s="182"/>
      <c r="O1107" s="182"/>
      <c r="P1107" s="182"/>
      <c r="Q1107" s="182"/>
      <c r="R1107" s="182"/>
      <c r="S1107" s="182"/>
      <c r="T1107" s="182"/>
      <c r="U1107" s="182"/>
      <c r="V1107" s="182"/>
      <c r="W1107" s="182"/>
      <c r="X1107" s="182"/>
      <c r="Y1107" s="182"/>
      <c r="AA1107" s="183"/>
    </row>
    <row r="1108" spans="9:27" s="3" customFormat="1" ht="12.75">
      <c r="I1108" s="26"/>
      <c r="J1108" s="182"/>
      <c r="K1108" s="182"/>
      <c r="L1108" s="182"/>
      <c r="M1108" s="182"/>
      <c r="N1108" s="182"/>
      <c r="O1108" s="182"/>
      <c r="P1108" s="182"/>
      <c r="Q1108" s="182"/>
      <c r="R1108" s="182"/>
      <c r="S1108" s="182"/>
      <c r="T1108" s="182"/>
      <c r="U1108" s="182"/>
      <c r="V1108" s="182"/>
      <c r="W1108" s="182"/>
      <c r="X1108" s="182"/>
      <c r="Y1108" s="182"/>
      <c r="AA1108" s="183"/>
    </row>
    <row r="1109" spans="9:27" s="3" customFormat="1" ht="12.75">
      <c r="I1109" s="26"/>
      <c r="J1109" s="182"/>
      <c r="K1109" s="182"/>
      <c r="L1109" s="182"/>
      <c r="M1109" s="182"/>
      <c r="N1109" s="182"/>
      <c r="O1109" s="182"/>
      <c r="P1109" s="182"/>
      <c r="Q1109" s="182"/>
      <c r="R1109" s="182"/>
      <c r="S1109" s="182"/>
      <c r="T1109" s="182"/>
      <c r="U1109" s="182"/>
      <c r="V1109" s="182"/>
      <c r="W1109" s="182"/>
      <c r="X1109" s="182"/>
      <c r="Y1109" s="182"/>
      <c r="AA1109" s="183"/>
    </row>
    <row r="1110" spans="9:27" s="3" customFormat="1" ht="12.75">
      <c r="I1110" s="26"/>
      <c r="J1110" s="182"/>
      <c r="K1110" s="182"/>
      <c r="L1110" s="182"/>
      <c r="M1110" s="182"/>
      <c r="N1110" s="182"/>
      <c r="O1110" s="182"/>
      <c r="P1110" s="182"/>
      <c r="Q1110" s="182"/>
      <c r="R1110" s="182"/>
      <c r="S1110" s="182"/>
      <c r="T1110" s="182"/>
      <c r="U1110" s="182"/>
      <c r="V1110" s="182"/>
      <c r="W1110" s="182"/>
      <c r="X1110" s="182"/>
      <c r="Y1110" s="182"/>
      <c r="AA1110" s="183"/>
    </row>
    <row r="1111" spans="9:27" s="3" customFormat="1" ht="12.75">
      <c r="I1111" s="26"/>
      <c r="J1111" s="182"/>
      <c r="K1111" s="182"/>
      <c r="L1111" s="182"/>
      <c r="M1111" s="182"/>
      <c r="N1111" s="182"/>
      <c r="O1111" s="182"/>
      <c r="P1111" s="182"/>
      <c r="Q1111" s="182"/>
      <c r="R1111" s="182"/>
      <c r="S1111" s="182"/>
      <c r="T1111" s="182"/>
      <c r="U1111" s="182"/>
      <c r="V1111" s="182"/>
      <c r="W1111" s="182"/>
      <c r="X1111" s="182"/>
      <c r="Y1111" s="182"/>
      <c r="AA1111" s="183"/>
    </row>
    <row r="1112" spans="9:27" s="3" customFormat="1" ht="12.75">
      <c r="I1112" s="26"/>
      <c r="J1112" s="182"/>
      <c r="K1112" s="182"/>
      <c r="L1112" s="182"/>
      <c r="M1112" s="182"/>
      <c r="N1112" s="182"/>
      <c r="O1112" s="182"/>
      <c r="P1112" s="182"/>
      <c r="Q1112" s="182"/>
      <c r="R1112" s="182"/>
      <c r="S1112" s="182"/>
      <c r="T1112" s="182"/>
      <c r="U1112" s="182"/>
      <c r="V1112" s="182"/>
      <c r="W1112" s="182"/>
      <c r="X1112" s="182"/>
      <c r="Y1112" s="182"/>
      <c r="AA1112" s="183"/>
    </row>
    <row r="1113" spans="9:27" s="3" customFormat="1" ht="12.75">
      <c r="I1113" s="26"/>
      <c r="J1113" s="182"/>
      <c r="K1113" s="182"/>
      <c r="L1113" s="182"/>
      <c r="M1113" s="182"/>
      <c r="N1113" s="182"/>
      <c r="O1113" s="182"/>
      <c r="P1113" s="182"/>
      <c r="Q1113" s="182"/>
      <c r="R1113" s="182"/>
      <c r="S1113" s="182"/>
      <c r="T1113" s="182"/>
      <c r="U1113" s="182"/>
      <c r="V1113" s="182"/>
      <c r="W1113" s="182"/>
      <c r="X1113" s="182"/>
      <c r="Y1113" s="182"/>
      <c r="AA1113" s="183"/>
    </row>
    <row r="1114" spans="9:27" s="3" customFormat="1" ht="12.75">
      <c r="I1114" s="26"/>
      <c r="J1114" s="182"/>
      <c r="K1114" s="182"/>
      <c r="L1114" s="182"/>
      <c r="M1114" s="182"/>
      <c r="N1114" s="182"/>
      <c r="O1114" s="182"/>
      <c r="P1114" s="182"/>
      <c r="Q1114" s="182"/>
      <c r="R1114" s="182"/>
      <c r="S1114" s="182"/>
      <c r="T1114" s="182"/>
      <c r="U1114" s="182"/>
      <c r="V1114" s="182"/>
      <c r="W1114" s="182"/>
      <c r="X1114" s="182"/>
      <c r="Y1114" s="182"/>
      <c r="AA1114" s="183"/>
    </row>
    <row r="1115" spans="9:27" s="3" customFormat="1" ht="12.75">
      <c r="I1115" s="26"/>
      <c r="J1115" s="182"/>
      <c r="K1115" s="182"/>
      <c r="L1115" s="182"/>
      <c r="M1115" s="182"/>
      <c r="N1115" s="182"/>
      <c r="O1115" s="182"/>
      <c r="P1115" s="182"/>
      <c r="Q1115" s="182"/>
      <c r="R1115" s="182"/>
      <c r="S1115" s="182"/>
      <c r="T1115" s="182"/>
      <c r="U1115" s="182"/>
      <c r="V1115" s="182"/>
      <c r="W1115" s="182"/>
      <c r="X1115" s="182"/>
      <c r="Y1115" s="182"/>
      <c r="AA1115" s="183"/>
    </row>
    <row r="1116" spans="9:27" s="3" customFormat="1" ht="12.75">
      <c r="I1116" s="26"/>
      <c r="J1116" s="182"/>
      <c r="K1116" s="182"/>
      <c r="L1116" s="182"/>
      <c r="M1116" s="182"/>
      <c r="N1116" s="182"/>
      <c r="O1116" s="182"/>
      <c r="P1116" s="182"/>
      <c r="Q1116" s="182"/>
      <c r="R1116" s="182"/>
      <c r="S1116" s="182"/>
      <c r="T1116" s="182"/>
      <c r="U1116" s="182"/>
      <c r="V1116" s="182"/>
      <c r="W1116" s="182"/>
      <c r="X1116" s="182"/>
      <c r="Y1116" s="182"/>
      <c r="AA1116" s="183"/>
    </row>
    <row r="1117" spans="9:27" s="3" customFormat="1" ht="12.75">
      <c r="I1117" s="26"/>
      <c r="J1117" s="182"/>
      <c r="K1117" s="182"/>
      <c r="L1117" s="182"/>
      <c r="M1117" s="182"/>
      <c r="N1117" s="182"/>
      <c r="O1117" s="182"/>
      <c r="P1117" s="182"/>
      <c r="Q1117" s="182"/>
      <c r="R1117" s="182"/>
      <c r="S1117" s="182"/>
      <c r="T1117" s="182"/>
      <c r="U1117" s="182"/>
      <c r="V1117" s="182"/>
      <c r="W1117" s="182"/>
      <c r="X1117" s="182"/>
      <c r="Y1117" s="182"/>
      <c r="AA1117" s="183"/>
    </row>
    <row r="1118" spans="9:27" s="3" customFormat="1" ht="12.75">
      <c r="I1118" s="26"/>
      <c r="J1118" s="182"/>
      <c r="K1118" s="182"/>
      <c r="L1118" s="182"/>
      <c r="M1118" s="182"/>
      <c r="N1118" s="182"/>
      <c r="O1118" s="182"/>
      <c r="P1118" s="182"/>
      <c r="Q1118" s="182"/>
      <c r="R1118" s="182"/>
      <c r="S1118" s="182"/>
      <c r="T1118" s="182"/>
      <c r="U1118" s="182"/>
      <c r="V1118" s="182"/>
      <c r="W1118" s="182"/>
      <c r="X1118" s="182"/>
      <c r="Y1118" s="182"/>
      <c r="AA1118" s="183"/>
    </row>
    <row r="1119" spans="9:27" s="3" customFormat="1" ht="12.75">
      <c r="I1119" s="26"/>
      <c r="J1119" s="182"/>
      <c r="K1119" s="182"/>
      <c r="L1119" s="182"/>
      <c r="M1119" s="182"/>
      <c r="N1119" s="182"/>
      <c r="O1119" s="182"/>
      <c r="P1119" s="182"/>
      <c r="Q1119" s="182"/>
      <c r="R1119" s="182"/>
      <c r="S1119" s="182"/>
      <c r="T1119" s="182"/>
      <c r="U1119" s="182"/>
      <c r="V1119" s="182"/>
      <c r="W1119" s="182"/>
      <c r="X1119" s="182"/>
      <c r="Y1119" s="182"/>
      <c r="AA1119" s="183"/>
    </row>
    <row r="1120" spans="9:27" s="3" customFormat="1" ht="12.75">
      <c r="I1120" s="26"/>
      <c r="J1120" s="182"/>
      <c r="K1120" s="182"/>
      <c r="L1120" s="182"/>
      <c r="M1120" s="182"/>
      <c r="N1120" s="182"/>
      <c r="O1120" s="182"/>
      <c r="P1120" s="182"/>
      <c r="Q1120" s="182"/>
      <c r="R1120" s="182"/>
      <c r="S1120" s="182"/>
      <c r="T1120" s="182"/>
      <c r="U1120" s="182"/>
      <c r="V1120" s="182"/>
      <c r="W1120" s="182"/>
      <c r="X1120" s="182"/>
      <c r="Y1120" s="182"/>
      <c r="AA1120" s="183"/>
    </row>
    <row r="1121" spans="9:27" s="3" customFormat="1" ht="12.75">
      <c r="I1121" s="26"/>
      <c r="J1121" s="182"/>
      <c r="K1121" s="182"/>
      <c r="L1121" s="182"/>
      <c r="M1121" s="182"/>
      <c r="N1121" s="182"/>
      <c r="O1121" s="182"/>
      <c r="P1121" s="182"/>
      <c r="Q1121" s="182"/>
      <c r="R1121" s="182"/>
      <c r="S1121" s="182"/>
      <c r="T1121" s="182"/>
      <c r="U1121" s="182"/>
      <c r="V1121" s="182"/>
      <c r="W1121" s="182"/>
      <c r="X1121" s="182"/>
      <c r="Y1121" s="182"/>
      <c r="AA1121" s="183"/>
    </row>
    <row r="1122" spans="9:27" s="3" customFormat="1" ht="12.75">
      <c r="I1122" s="26"/>
      <c r="J1122" s="182"/>
      <c r="K1122" s="182"/>
      <c r="L1122" s="182"/>
      <c r="M1122" s="182"/>
      <c r="N1122" s="182"/>
      <c r="O1122" s="182"/>
      <c r="P1122" s="182"/>
      <c r="Q1122" s="182"/>
      <c r="R1122" s="182"/>
      <c r="S1122" s="182"/>
      <c r="T1122" s="182"/>
      <c r="U1122" s="182"/>
      <c r="V1122" s="182"/>
      <c r="W1122" s="182"/>
      <c r="X1122" s="182"/>
      <c r="Y1122" s="182"/>
      <c r="AA1122" s="183"/>
    </row>
    <row r="1123" spans="9:27" s="3" customFormat="1" ht="12.75">
      <c r="I1123" s="26"/>
      <c r="J1123" s="182"/>
      <c r="K1123" s="182"/>
      <c r="L1123" s="182"/>
      <c r="M1123" s="182"/>
      <c r="N1123" s="182"/>
      <c r="O1123" s="182"/>
      <c r="P1123" s="182"/>
      <c r="Q1123" s="182"/>
      <c r="R1123" s="182"/>
      <c r="S1123" s="182"/>
      <c r="T1123" s="182"/>
      <c r="U1123" s="182"/>
      <c r="V1123" s="182"/>
      <c r="W1123" s="182"/>
      <c r="X1123" s="182"/>
      <c r="Y1123" s="182"/>
      <c r="AA1123" s="183"/>
    </row>
    <row r="1124" spans="9:27" s="3" customFormat="1" ht="12.75">
      <c r="I1124" s="26"/>
      <c r="J1124" s="182"/>
      <c r="K1124" s="182"/>
      <c r="L1124" s="182"/>
      <c r="M1124" s="182"/>
      <c r="N1124" s="182"/>
      <c r="O1124" s="182"/>
      <c r="P1124" s="182"/>
      <c r="Q1124" s="182"/>
      <c r="R1124" s="182"/>
      <c r="S1124" s="182"/>
      <c r="T1124" s="182"/>
      <c r="U1124" s="182"/>
      <c r="V1124" s="182"/>
      <c r="W1124" s="182"/>
      <c r="X1124" s="182"/>
      <c r="Y1124" s="182"/>
      <c r="AA1124" s="183"/>
    </row>
    <row r="1125" spans="9:27" s="3" customFormat="1" ht="12.75">
      <c r="I1125" s="26"/>
      <c r="J1125" s="182"/>
      <c r="K1125" s="182"/>
      <c r="L1125" s="182"/>
      <c r="M1125" s="182"/>
      <c r="N1125" s="182"/>
      <c r="O1125" s="182"/>
      <c r="P1125" s="182"/>
      <c r="Q1125" s="182"/>
      <c r="R1125" s="182"/>
      <c r="S1125" s="182"/>
      <c r="T1125" s="182"/>
      <c r="U1125" s="182"/>
      <c r="V1125" s="182"/>
      <c r="W1125" s="182"/>
      <c r="X1125" s="182"/>
      <c r="Y1125" s="182"/>
      <c r="AA1125" s="183"/>
    </row>
    <row r="1126" spans="9:27" s="3" customFormat="1" ht="12.75">
      <c r="I1126" s="26"/>
      <c r="J1126" s="182"/>
      <c r="K1126" s="182"/>
      <c r="L1126" s="182"/>
      <c r="M1126" s="182"/>
      <c r="N1126" s="182"/>
      <c r="O1126" s="182"/>
      <c r="P1126" s="182"/>
      <c r="Q1126" s="182"/>
      <c r="R1126" s="182"/>
      <c r="S1126" s="182"/>
      <c r="T1126" s="182"/>
      <c r="U1126" s="182"/>
      <c r="V1126" s="182"/>
      <c r="W1126" s="182"/>
      <c r="X1126" s="182"/>
      <c r="Y1126" s="182"/>
      <c r="AA1126" s="183"/>
    </row>
    <row r="1127" spans="9:27" s="3" customFormat="1" ht="12.75">
      <c r="I1127" s="26"/>
      <c r="J1127" s="182"/>
      <c r="K1127" s="182"/>
      <c r="L1127" s="182"/>
      <c r="M1127" s="182"/>
      <c r="N1127" s="182"/>
      <c r="O1127" s="182"/>
      <c r="P1127" s="182"/>
      <c r="Q1127" s="182"/>
      <c r="R1127" s="182"/>
      <c r="S1127" s="182"/>
      <c r="T1127" s="182"/>
      <c r="U1127" s="182"/>
      <c r="V1127" s="182"/>
      <c r="W1127" s="182"/>
      <c r="X1127" s="182"/>
      <c r="Y1127" s="182"/>
      <c r="AA1127" s="183"/>
    </row>
    <row r="1128" spans="9:27" s="3" customFormat="1" ht="12.75">
      <c r="I1128" s="26"/>
      <c r="J1128" s="182"/>
      <c r="K1128" s="182"/>
      <c r="L1128" s="182"/>
      <c r="M1128" s="182"/>
      <c r="N1128" s="182"/>
      <c r="O1128" s="182"/>
      <c r="P1128" s="182"/>
      <c r="Q1128" s="182"/>
      <c r="R1128" s="182"/>
      <c r="S1128" s="182"/>
      <c r="T1128" s="182"/>
      <c r="U1128" s="182"/>
      <c r="V1128" s="182"/>
      <c r="W1128" s="182"/>
      <c r="X1128" s="182"/>
      <c r="Y1128" s="182"/>
      <c r="AA1128" s="183"/>
    </row>
    <row r="1129" spans="9:27" s="3" customFormat="1" ht="12.75">
      <c r="I1129" s="26"/>
      <c r="J1129" s="182"/>
      <c r="K1129" s="182"/>
      <c r="L1129" s="182"/>
      <c r="M1129" s="182"/>
      <c r="N1129" s="182"/>
      <c r="O1129" s="182"/>
      <c r="P1129" s="182"/>
      <c r="Q1129" s="182"/>
      <c r="R1129" s="182"/>
      <c r="S1129" s="182"/>
      <c r="T1129" s="182"/>
      <c r="U1129" s="182"/>
      <c r="V1129" s="182"/>
      <c r="W1129" s="182"/>
      <c r="X1129" s="182"/>
      <c r="Y1129" s="182"/>
      <c r="AA1129" s="183"/>
    </row>
    <row r="1130" spans="9:27" s="3" customFormat="1" ht="12.75">
      <c r="I1130" s="26"/>
      <c r="J1130" s="182"/>
      <c r="K1130" s="182"/>
      <c r="L1130" s="182"/>
      <c r="M1130" s="182"/>
      <c r="N1130" s="182"/>
      <c r="O1130" s="182"/>
      <c r="P1130" s="182"/>
      <c r="Q1130" s="182"/>
      <c r="R1130" s="182"/>
      <c r="S1130" s="182"/>
      <c r="T1130" s="182"/>
      <c r="U1130" s="182"/>
      <c r="V1130" s="182"/>
      <c r="W1130" s="182"/>
      <c r="X1130" s="182"/>
      <c r="Y1130" s="182"/>
      <c r="AA1130" s="183"/>
    </row>
    <row r="1131" spans="9:27" s="3" customFormat="1" ht="12.75">
      <c r="I1131" s="26"/>
      <c r="J1131" s="182"/>
      <c r="K1131" s="182"/>
      <c r="L1131" s="182"/>
      <c r="M1131" s="182"/>
      <c r="N1131" s="182"/>
      <c r="O1131" s="182"/>
      <c r="P1131" s="182"/>
      <c r="Q1131" s="182"/>
      <c r="R1131" s="182"/>
      <c r="S1131" s="182"/>
      <c r="T1131" s="182"/>
      <c r="U1131" s="182"/>
      <c r="V1131" s="182"/>
      <c r="W1131" s="182"/>
      <c r="X1131" s="182"/>
      <c r="Y1131" s="182"/>
      <c r="AA1131" s="183"/>
    </row>
    <row r="1132" spans="9:27" s="3" customFormat="1" ht="12.75">
      <c r="I1132" s="26"/>
      <c r="J1132" s="182"/>
      <c r="K1132" s="182"/>
      <c r="L1132" s="182"/>
      <c r="M1132" s="182"/>
      <c r="N1132" s="182"/>
      <c r="O1132" s="182"/>
      <c r="P1132" s="182"/>
      <c r="Q1132" s="182"/>
      <c r="R1132" s="182"/>
      <c r="S1132" s="182"/>
      <c r="T1132" s="182"/>
      <c r="U1132" s="182"/>
      <c r="V1132" s="182"/>
      <c r="W1132" s="182"/>
      <c r="X1132" s="182"/>
      <c r="Y1132" s="182"/>
      <c r="AA1132" s="183"/>
    </row>
    <row r="1133" spans="9:27" s="3" customFormat="1" ht="12.75">
      <c r="I1133" s="26"/>
      <c r="J1133" s="182"/>
      <c r="K1133" s="182"/>
      <c r="L1133" s="182"/>
      <c r="M1133" s="182"/>
      <c r="N1133" s="182"/>
      <c r="O1133" s="182"/>
      <c r="P1133" s="182"/>
      <c r="Q1133" s="182"/>
      <c r="R1133" s="182"/>
      <c r="S1133" s="182"/>
      <c r="T1133" s="182"/>
      <c r="U1133" s="182"/>
      <c r="V1133" s="182"/>
      <c r="W1133" s="182"/>
      <c r="X1133" s="182"/>
      <c r="Y1133" s="182"/>
      <c r="AA1133" s="183"/>
    </row>
    <row r="1134" spans="9:27" s="3" customFormat="1" ht="12.75">
      <c r="I1134" s="26"/>
      <c r="J1134" s="182"/>
      <c r="K1134" s="182"/>
      <c r="L1134" s="182"/>
      <c r="M1134" s="182"/>
      <c r="N1134" s="182"/>
      <c r="O1134" s="182"/>
      <c r="P1134" s="182"/>
      <c r="Q1134" s="182"/>
      <c r="R1134" s="182"/>
      <c r="S1134" s="182"/>
      <c r="T1134" s="182"/>
      <c r="U1134" s="182"/>
      <c r="V1134" s="182"/>
      <c r="W1134" s="182"/>
      <c r="X1134" s="182"/>
      <c r="Y1134" s="182"/>
      <c r="AA1134" s="183"/>
    </row>
    <row r="1135" spans="9:27" s="3" customFormat="1" ht="12.75">
      <c r="I1135" s="26"/>
      <c r="J1135" s="182"/>
      <c r="K1135" s="182"/>
      <c r="L1135" s="182"/>
      <c r="M1135" s="182"/>
      <c r="N1135" s="182"/>
      <c r="O1135" s="182"/>
      <c r="P1135" s="182"/>
      <c r="Q1135" s="182"/>
      <c r="R1135" s="182"/>
      <c r="S1135" s="182"/>
      <c r="T1135" s="182"/>
      <c r="U1135" s="182"/>
      <c r="V1135" s="182"/>
      <c r="W1135" s="182"/>
      <c r="X1135" s="182"/>
      <c r="Y1135" s="182"/>
      <c r="AA1135" s="183"/>
    </row>
    <row r="1136" spans="9:27" s="3" customFormat="1" ht="12.75">
      <c r="I1136" s="26"/>
      <c r="J1136" s="182"/>
      <c r="K1136" s="182"/>
      <c r="L1136" s="182"/>
      <c r="M1136" s="182"/>
      <c r="N1136" s="182"/>
      <c r="O1136" s="182"/>
      <c r="P1136" s="182"/>
      <c r="Q1136" s="182"/>
      <c r="R1136" s="182"/>
      <c r="S1136" s="182"/>
      <c r="T1136" s="182"/>
      <c r="U1136" s="182"/>
      <c r="V1136" s="182"/>
      <c r="W1136" s="182"/>
      <c r="X1136" s="182"/>
      <c r="Y1136" s="182"/>
      <c r="AA1136" s="183"/>
    </row>
    <row r="1137" spans="9:27" s="3" customFormat="1" ht="12.75">
      <c r="I1137" s="26"/>
      <c r="J1137" s="182"/>
      <c r="K1137" s="182"/>
      <c r="L1137" s="182"/>
      <c r="M1137" s="182"/>
      <c r="N1137" s="182"/>
      <c r="O1137" s="182"/>
      <c r="P1137" s="182"/>
      <c r="Q1137" s="182"/>
      <c r="R1137" s="182"/>
      <c r="S1137" s="182"/>
      <c r="T1137" s="182"/>
      <c r="U1137" s="182"/>
      <c r="V1137" s="182"/>
      <c r="W1137" s="182"/>
      <c r="X1137" s="182"/>
      <c r="Y1137" s="182"/>
      <c r="AA1137" s="183"/>
    </row>
    <row r="1138" spans="9:27" s="3" customFormat="1" ht="12.75">
      <c r="I1138" s="26"/>
      <c r="J1138" s="182"/>
      <c r="K1138" s="182"/>
      <c r="L1138" s="182"/>
      <c r="M1138" s="182"/>
      <c r="N1138" s="182"/>
      <c r="O1138" s="182"/>
      <c r="P1138" s="182"/>
      <c r="Q1138" s="182"/>
      <c r="R1138" s="182"/>
      <c r="S1138" s="182"/>
      <c r="T1138" s="182"/>
      <c r="U1138" s="182"/>
      <c r="V1138" s="182"/>
      <c r="W1138" s="182"/>
      <c r="X1138" s="182"/>
      <c r="Y1138" s="182"/>
      <c r="AA1138" s="183"/>
    </row>
    <row r="1139" spans="9:27" s="3" customFormat="1" ht="12.75">
      <c r="I1139" s="26"/>
      <c r="J1139" s="182"/>
      <c r="K1139" s="182"/>
      <c r="L1139" s="182"/>
      <c r="M1139" s="182"/>
      <c r="N1139" s="182"/>
      <c r="O1139" s="182"/>
      <c r="P1139" s="182"/>
      <c r="Q1139" s="182"/>
      <c r="R1139" s="182"/>
      <c r="S1139" s="182"/>
      <c r="T1139" s="182"/>
      <c r="U1139" s="182"/>
      <c r="V1139" s="182"/>
      <c r="W1139" s="182"/>
      <c r="X1139" s="182"/>
      <c r="Y1139" s="182"/>
      <c r="AA1139" s="183"/>
    </row>
    <row r="1140" spans="9:27" s="3" customFormat="1" ht="12.75">
      <c r="I1140" s="26"/>
      <c r="J1140" s="182"/>
      <c r="K1140" s="182"/>
      <c r="L1140" s="182"/>
      <c r="M1140" s="182"/>
      <c r="N1140" s="182"/>
      <c r="O1140" s="182"/>
      <c r="P1140" s="182"/>
      <c r="Q1140" s="182"/>
      <c r="R1140" s="182"/>
      <c r="S1140" s="182"/>
      <c r="T1140" s="182"/>
      <c r="U1140" s="182"/>
      <c r="V1140" s="182"/>
      <c r="W1140" s="182"/>
      <c r="X1140" s="182"/>
      <c r="Y1140" s="182"/>
      <c r="AA1140" s="183"/>
    </row>
    <row r="1141" spans="9:27" s="3" customFormat="1" ht="12.75">
      <c r="I1141" s="26"/>
      <c r="J1141" s="182"/>
      <c r="K1141" s="182"/>
      <c r="L1141" s="182"/>
      <c r="M1141" s="182"/>
      <c r="N1141" s="182"/>
      <c r="O1141" s="182"/>
      <c r="P1141" s="182"/>
      <c r="Q1141" s="182"/>
      <c r="R1141" s="182"/>
      <c r="S1141" s="182"/>
      <c r="T1141" s="182"/>
      <c r="U1141" s="182"/>
      <c r="V1141" s="182"/>
      <c r="W1141" s="182"/>
      <c r="X1141" s="182"/>
      <c r="Y1141" s="182"/>
      <c r="AA1141" s="183"/>
    </row>
    <row r="1142" spans="9:27" s="3" customFormat="1" ht="12.75">
      <c r="I1142" s="26"/>
      <c r="J1142" s="182"/>
      <c r="K1142" s="182"/>
      <c r="L1142" s="182"/>
      <c r="M1142" s="182"/>
      <c r="N1142" s="182"/>
      <c r="O1142" s="182"/>
      <c r="P1142" s="182"/>
      <c r="Q1142" s="182"/>
      <c r="R1142" s="182"/>
      <c r="S1142" s="182"/>
      <c r="T1142" s="182"/>
      <c r="U1142" s="182"/>
      <c r="V1142" s="182"/>
      <c r="W1142" s="182"/>
      <c r="X1142" s="182"/>
      <c r="Y1142" s="182"/>
      <c r="AA1142" s="183"/>
    </row>
    <row r="1143" spans="9:27" s="3" customFormat="1" ht="12.75">
      <c r="I1143" s="26"/>
      <c r="J1143" s="182"/>
      <c r="K1143" s="182"/>
      <c r="L1143" s="182"/>
      <c r="M1143" s="182"/>
      <c r="N1143" s="182"/>
      <c r="O1143" s="182"/>
      <c r="P1143" s="182"/>
      <c r="Q1143" s="182"/>
      <c r="R1143" s="182"/>
      <c r="S1143" s="182"/>
      <c r="T1143" s="182"/>
      <c r="U1143" s="182"/>
      <c r="V1143" s="182"/>
      <c r="W1143" s="182"/>
      <c r="X1143" s="182"/>
      <c r="Y1143" s="182"/>
      <c r="AA1143" s="183"/>
    </row>
    <row r="1144" spans="9:27" s="3" customFormat="1" ht="12.75">
      <c r="I1144" s="26"/>
      <c r="J1144" s="182"/>
      <c r="K1144" s="182"/>
      <c r="L1144" s="182"/>
      <c r="M1144" s="182"/>
      <c r="N1144" s="182"/>
      <c r="O1144" s="182"/>
      <c r="P1144" s="182"/>
      <c r="Q1144" s="182"/>
      <c r="R1144" s="182"/>
      <c r="S1144" s="182"/>
      <c r="T1144" s="182"/>
      <c r="U1144" s="182"/>
      <c r="V1144" s="182"/>
      <c r="W1144" s="182"/>
      <c r="X1144" s="182"/>
      <c r="Y1144" s="182"/>
      <c r="AA1144" s="183"/>
    </row>
    <row r="1145" spans="9:27" s="3" customFormat="1" ht="12.75">
      <c r="I1145" s="26"/>
      <c r="J1145" s="182"/>
      <c r="K1145" s="182"/>
      <c r="L1145" s="182"/>
      <c r="M1145" s="182"/>
      <c r="N1145" s="182"/>
      <c r="O1145" s="182"/>
      <c r="P1145" s="182"/>
      <c r="Q1145" s="182"/>
      <c r="R1145" s="182"/>
      <c r="S1145" s="182"/>
      <c r="T1145" s="182"/>
      <c r="U1145" s="182"/>
      <c r="V1145" s="182"/>
      <c r="W1145" s="182"/>
      <c r="X1145" s="182"/>
      <c r="Y1145" s="182"/>
      <c r="AA1145" s="183"/>
    </row>
    <row r="1146" spans="9:27" s="3" customFormat="1" ht="12.75">
      <c r="I1146" s="26"/>
      <c r="J1146" s="182"/>
      <c r="K1146" s="182"/>
      <c r="L1146" s="182"/>
      <c r="M1146" s="182"/>
      <c r="N1146" s="182"/>
      <c r="O1146" s="182"/>
      <c r="P1146" s="182"/>
      <c r="Q1146" s="182"/>
      <c r="R1146" s="182"/>
      <c r="S1146" s="182"/>
      <c r="T1146" s="182"/>
      <c r="U1146" s="182"/>
      <c r="V1146" s="182"/>
      <c r="W1146" s="182"/>
      <c r="X1146" s="182"/>
      <c r="Y1146" s="182"/>
      <c r="AA1146" s="183"/>
    </row>
    <row r="1147" spans="9:27" s="3" customFormat="1" ht="12.75">
      <c r="I1147" s="26"/>
      <c r="J1147" s="182"/>
      <c r="K1147" s="182"/>
      <c r="L1147" s="182"/>
      <c r="M1147" s="182"/>
      <c r="N1147" s="182"/>
      <c r="O1147" s="182"/>
      <c r="P1147" s="182"/>
      <c r="Q1147" s="182"/>
      <c r="R1147" s="182"/>
      <c r="S1147" s="182"/>
      <c r="T1147" s="182"/>
      <c r="U1147" s="182"/>
      <c r="V1147" s="182"/>
      <c r="W1147" s="182"/>
      <c r="X1147" s="182"/>
      <c r="Y1147" s="182"/>
      <c r="AA1147" s="183"/>
    </row>
    <row r="1148" spans="9:27" s="3" customFormat="1" ht="12.75">
      <c r="I1148" s="26"/>
      <c r="J1148" s="182"/>
      <c r="K1148" s="182"/>
      <c r="L1148" s="182"/>
      <c r="M1148" s="182"/>
      <c r="N1148" s="182"/>
      <c r="O1148" s="182"/>
      <c r="P1148" s="182"/>
      <c r="Q1148" s="182"/>
      <c r="R1148" s="182"/>
      <c r="S1148" s="182"/>
      <c r="T1148" s="182"/>
      <c r="U1148" s="182"/>
      <c r="V1148" s="182"/>
      <c r="W1148" s="182"/>
      <c r="X1148" s="182"/>
      <c r="Y1148" s="182"/>
      <c r="AA1148" s="183"/>
    </row>
    <row r="1149" spans="9:27" s="3" customFormat="1" ht="12.75">
      <c r="I1149" s="26"/>
      <c r="J1149" s="182"/>
      <c r="K1149" s="182"/>
      <c r="L1149" s="182"/>
      <c r="M1149" s="182"/>
      <c r="N1149" s="182"/>
      <c r="O1149" s="182"/>
      <c r="P1149" s="182"/>
      <c r="Q1149" s="182"/>
      <c r="R1149" s="182"/>
      <c r="S1149" s="182"/>
      <c r="T1149" s="182"/>
      <c r="U1149" s="182"/>
      <c r="V1149" s="182"/>
      <c r="W1149" s="182"/>
      <c r="X1149" s="182"/>
      <c r="Y1149" s="182"/>
      <c r="AA1149" s="183"/>
    </row>
    <row r="1150" spans="9:27" s="3" customFormat="1" ht="12.75">
      <c r="I1150" s="26"/>
      <c r="J1150" s="182"/>
      <c r="K1150" s="182"/>
      <c r="L1150" s="182"/>
      <c r="M1150" s="182"/>
      <c r="N1150" s="182"/>
      <c r="O1150" s="182"/>
      <c r="P1150" s="182"/>
      <c r="Q1150" s="182"/>
      <c r="R1150" s="182"/>
      <c r="S1150" s="182"/>
      <c r="T1150" s="182"/>
      <c r="U1150" s="182"/>
      <c r="V1150" s="182"/>
      <c r="W1150" s="182"/>
      <c r="X1150" s="182"/>
      <c r="Y1150" s="182"/>
      <c r="AA1150" s="183"/>
    </row>
    <row r="1151" spans="9:27" s="3" customFormat="1" ht="12.75">
      <c r="I1151" s="26"/>
      <c r="J1151" s="182"/>
      <c r="K1151" s="182"/>
      <c r="L1151" s="182"/>
      <c r="M1151" s="182"/>
      <c r="N1151" s="182"/>
      <c r="O1151" s="182"/>
      <c r="P1151" s="182"/>
      <c r="Q1151" s="182"/>
      <c r="R1151" s="182"/>
      <c r="S1151" s="182"/>
      <c r="T1151" s="182"/>
      <c r="U1151" s="182"/>
      <c r="V1151" s="182"/>
      <c r="W1151" s="182"/>
      <c r="X1151" s="182"/>
      <c r="Y1151" s="182"/>
      <c r="AA1151" s="183"/>
    </row>
    <row r="1152" spans="9:27" s="3" customFormat="1" ht="12.75">
      <c r="I1152" s="26"/>
      <c r="J1152" s="182"/>
      <c r="K1152" s="182"/>
      <c r="L1152" s="182"/>
      <c r="M1152" s="182"/>
      <c r="N1152" s="182"/>
      <c r="O1152" s="182"/>
      <c r="P1152" s="182"/>
      <c r="Q1152" s="182"/>
      <c r="R1152" s="182"/>
      <c r="S1152" s="182"/>
      <c r="T1152" s="182"/>
      <c r="U1152" s="182"/>
      <c r="V1152" s="182"/>
      <c r="W1152" s="182"/>
      <c r="X1152" s="182"/>
      <c r="Y1152" s="182"/>
      <c r="AA1152" s="183"/>
    </row>
    <row r="1153" spans="9:27" s="3" customFormat="1" ht="12.75">
      <c r="I1153" s="26"/>
      <c r="J1153" s="182"/>
      <c r="K1153" s="182"/>
      <c r="L1153" s="182"/>
      <c r="M1153" s="182"/>
      <c r="N1153" s="182"/>
      <c r="O1153" s="182"/>
      <c r="P1153" s="182"/>
      <c r="Q1153" s="182"/>
      <c r="R1153" s="182"/>
      <c r="S1153" s="182"/>
      <c r="T1153" s="182"/>
      <c r="U1153" s="182"/>
      <c r="V1153" s="182"/>
      <c r="W1153" s="182"/>
      <c r="X1153" s="182"/>
      <c r="Y1153" s="182"/>
      <c r="AA1153" s="183"/>
    </row>
    <row r="1154" spans="9:27" s="3" customFormat="1" ht="12.75">
      <c r="I1154" s="26"/>
      <c r="J1154" s="182"/>
      <c r="K1154" s="182"/>
      <c r="L1154" s="182"/>
      <c r="M1154" s="182"/>
      <c r="N1154" s="182"/>
      <c r="O1154" s="182"/>
      <c r="P1154" s="182"/>
      <c r="Q1154" s="182"/>
      <c r="R1154" s="182"/>
      <c r="S1154" s="182"/>
      <c r="T1154" s="182"/>
      <c r="U1154" s="182"/>
      <c r="V1154" s="182"/>
      <c r="W1154" s="182"/>
      <c r="X1154" s="182"/>
      <c r="Y1154" s="182"/>
      <c r="AA1154" s="183"/>
    </row>
    <row r="1155" spans="9:27" s="3" customFormat="1" ht="12.75">
      <c r="I1155" s="26"/>
      <c r="J1155" s="182"/>
      <c r="K1155" s="182"/>
      <c r="L1155" s="182"/>
      <c r="M1155" s="182"/>
      <c r="N1155" s="182"/>
      <c r="O1155" s="182"/>
      <c r="P1155" s="182"/>
      <c r="Q1155" s="182"/>
      <c r="R1155" s="182"/>
      <c r="S1155" s="182"/>
      <c r="T1155" s="182"/>
      <c r="U1155" s="182"/>
      <c r="V1155" s="182"/>
      <c r="W1155" s="182"/>
      <c r="X1155" s="182"/>
      <c r="Y1155" s="182"/>
      <c r="AA1155" s="183"/>
    </row>
    <row r="1156" spans="9:27" s="3" customFormat="1" ht="12.75">
      <c r="I1156" s="26"/>
      <c r="J1156" s="182"/>
      <c r="K1156" s="182"/>
      <c r="L1156" s="182"/>
      <c r="M1156" s="182"/>
      <c r="N1156" s="182"/>
      <c r="O1156" s="182"/>
      <c r="P1156" s="182"/>
      <c r="Q1156" s="182"/>
      <c r="R1156" s="182"/>
      <c r="S1156" s="182"/>
      <c r="T1156" s="182"/>
      <c r="U1156" s="182"/>
      <c r="V1156" s="182"/>
      <c r="W1156" s="182"/>
      <c r="X1156" s="182"/>
      <c r="Y1156" s="182"/>
      <c r="AA1156" s="183"/>
    </row>
    <row r="1157" spans="9:27" s="3" customFormat="1" ht="12.75">
      <c r="I1157" s="26"/>
      <c r="J1157" s="182"/>
      <c r="K1157" s="182"/>
      <c r="L1157" s="182"/>
      <c r="M1157" s="182"/>
      <c r="N1157" s="182"/>
      <c r="O1157" s="182"/>
      <c r="P1157" s="182"/>
      <c r="Q1157" s="182"/>
      <c r="R1157" s="182"/>
      <c r="S1157" s="182"/>
      <c r="T1157" s="182"/>
      <c r="U1157" s="182"/>
      <c r="V1157" s="182"/>
      <c r="W1157" s="182"/>
      <c r="X1157" s="182"/>
      <c r="Y1157" s="182"/>
      <c r="AA1157" s="183"/>
    </row>
    <row r="1158" spans="9:27" s="3" customFormat="1" ht="12.75">
      <c r="I1158" s="26"/>
      <c r="J1158" s="182"/>
      <c r="K1158" s="182"/>
      <c r="L1158" s="182"/>
      <c r="M1158" s="182"/>
      <c r="N1158" s="182"/>
      <c r="O1158" s="182"/>
      <c r="P1158" s="182"/>
      <c r="Q1158" s="182"/>
      <c r="R1158" s="182"/>
      <c r="S1158" s="182"/>
      <c r="T1158" s="182"/>
      <c r="U1158" s="182"/>
      <c r="V1158" s="182"/>
      <c r="W1158" s="182"/>
      <c r="X1158" s="182"/>
      <c r="Y1158" s="182"/>
      <c r="AA1158" s="183"/>
    </row>
    <row r="1159" spans="9:27" s="3" customFormat="1" ht="12.75">
      <c r="I1159" s="26"/>
      <c r="J1159" s="182"/>
      <c r="K1159" s="182"/>
      <c r="L1159" s="182"/>
      <c r="M1159" s="182"/>
      <c r="N1159" s="182"/>
      <c r="O1159" s="182"/>
      <c r="P1159" s="182"/>
      <c r="Q1159" s="182"/>
      <c r="R1159" s="182"/>
      <c r="S1159" s="182"/>
      <c r="T1159" s="182"/>
      <c r="U1159" s="182"/>
      <c r="V1159" s="182"/>
      <c r="W1159" s="182"/>
      <c r="X1159" s="182"/>
      <c r="Y1159" s="182"/>
      <c r="AA1159" s="183"/>
    </row>
    <row r="1160" spans="9:27" s="3" customFormat="1" ht="12.75">
      <c r="I1160" s="26"/>
      <c r="J1160" s="182"/>
      <c r="K1160" s="182"/>
      <c r="L1160" s="182"/>
      <c r="M1160" s="182"/>
      <c r="N1160" s="182"/>
      <c r="O1160" s="182"/>
      <c r="P1160" s="182"/>
      <c r="Q1160" s="182"/>
      <c r="R1160" s="182"/>
      <c r="S1160" s="182"/>
      <c r="T1160" s="182"/>
      <c r="U1160" s="182"/>
      <c r="V1160" s="182"/>
      <c r="W1160" s="182"/>
      <c r="X1160" s="182"/>
      <c r="Y1160" s="182"/>
      <c r="AA1160" s="183"/>
    </row>
    <row r="1161" spans="9:27" s="3" customFormat="1" ht="12.75">
      <c r="I1161" s="26"/>
      <c r="J1161" s="182"/>
      <c r="K1161" s="182"/>
      <c r="L1161" s="182"/>
      <c r="M1161" s="182"/>
      <c r="N1161" s="182"/>
      <c r="O1161" s="182"/>
      <c r="P1161" s="182"/>
      <c r="Q1161" s="182"/>
      <c r="R1161" s="182"/>
      <c r="S1161" s="182"/>
      <c r="T1161" s="182"/>
      <c r="U1161" s="182"/>
      <c r="V1161" s="182"/>
      <c r="W1161" s="182"/>
      <c r="X1161" s="182"/>
      <c r="Y1161" s="182"/>
      <c r="AA1161" s="183"/>
    </row>
    <row r="1162" spans="9:27" s="3" customFormat="1" ht="12.75">
      <c r="I1162" s="26"/>
      <c r="J1162" s="182"/>
      <c r="K1162" s="182"/>
      <c r="L1162" s="182"/>
      <c r="M1162" s="182"/>
      <c r="N1162" s="182"/>
      <c r="O1162" s="182"/>
      <c r="P1162" s="182"/>
      <c r="Q1162" s="182"/>
      <c r="R1162" s="182"/>
      <c r="S1162" s="182"/>
      <c r="T1162" s="182"/>
      <c r="U1162" s="182"/>
      <c r="V1162" s="182"/>
      <c r="W1162" s="182"/>
      <c r="X1162" s="182"/>
      <c r="Y1162" s="182"/>
      <c r="AA1162" s="183"/>
    </row>
    <row r="1163" spans="9:27" s="3" customFormat="1" ht="12.75">
      <c r="I1163" s="26"/>
      <c r="J1163" s="182"/>
      <c r="K1163" s="182"/>
      <c r="L1163" s="182"/>
      <c r="M1163" s="182"/>
      <c r="N1163" s="182"/>
      <c r="O1163" s="182"/>
      <c r="P1163" s="182"/>
      <c r="Q1163" s="182"/>
      <c r="R1163" s="182"/>
      <c r="S1163" s="182"/>
      <c r="T1163" s="182"/>
      <c r="U1163" s="182"/>
      <c r="V1163" s="182"/>
      <c r="W1163" s="182"/>
      <c r="X1163" s="182"/>
      <c r="Y1163" s="182"/>
      <c r="AA1163" s="183"/>
    </row>
    <row r="1164" spans="9:27" s="3" customFormat="1" ht="12.75">
      <c r="I1164" s="26"/>
      <c r="J1164" s="182"/>
      <c r="K1164" s="182"/>
      <c r="L1164" s="182"/>
      <c r="M1164" s="182"/>
      <c r="N1164" s="182"/>
      <c r="O1164" s="182"/>
      <c r="P1164" s="182"/>
      <c r="Q1164" s="182"/>
      <c r="R1164" s="182"/>
      <c r="S1164" s="182"/>
      <c r="T1164" s="182"/>
      <c r="U1164" s="182"/>
      <c r="V1164" s="182"/>
      <c r="W1164" s="182"/>
      <c r="X1164" s="182"/>
      <c r="Y1164" s="182"/>
      <c r="AA1164" s="183"/>
    </row>
    <row r="1165" spans="9:27" s="3" customFormat="1" ht="12.75">
      <c r="I1165" s="26"/>
      <c r="J1165" s="182"/>
      <c r="K1165" s="182"/>
      <c r="L1165" s="182"/>
      <c r="M1165" s="182"/>
      <c r="N1165" s="182"/>
      <c r="O1165" s="182"/>
      <c r="P1165" s="182"/>
      <c r="Q1165" s="182"/>
      <c r="R1165" s="182"/>
      <c r="S1165" s="182"/>
      <c r="T1165" s="182"/>
      <c r="U1165" s="182"/>
      <c r="V1165" s="182"/>
      <c r="W1165" s="182"/>
      <c r="X1165" s="182"/>
      <c r="Y1165" s="182"/>
      <c r="AA1165" s="183"/>
    </row>
    <row r="1166" spans="9:27" s="3" customFormat="1" ht="12.75">
      <c r="I1166" s="26"/>
      <c r="J1166" s="182"/>
      <c r="K1166" s="182"/>
      <c r="L1166" s="182"/>
      <c r="M1166" s="182"/>
      <c r="N1166" s="182"/>
      <c r="O1166" s="182"/>
      <c r="P1166" s="182"/>
      <c r="Q1166" s="182"/>
      <c r="R1166" s="182"/>
      <c r="S1166" s="182"/>
      <c r="T1166" s="182"/>
      <c r="U1166" s="182"/>
      <c r="V1166" s="182"/>
      <c r="W1166" s="182"/>
      <c r="X1166" s="182"/>
      <c r="Y1166" s="182"/>
      <c r="AA1166" s="183"/>
    </row>
    <row r="1167" spans="9:27" s="3" customFormat="1" ht="12.75">
      <c r="I1167" s="26"/>
      <c r="J1167" s="182"/>
      <c r="K1167" s="182"/>
      <c r="L1167" s="182"/>
      <c r="M1167" s="182"/>
      <c r="N1167" s="182"/>
      <c r="O1167" s="182"/>
      <c r="P1167" s="182"/>
      <c r="Q1167" s="182"/>
      <c r="R1167" s="182"/>
      <c r="S1167" s="182"/>
      <c r="T1167" s="182"/>
      <c r="U1167" s="182"/>
      <c r="V1167" s="182"/>
      <c r="W1167" s="182"/>
      <c r="X1167" s="182"/>
      <c r="Y1167" s="182"/>
      <c r="AA1167" s="183"/>
    </row>
    <row r="1168" spans="9:27" s="3" customFormat="1" ht="12.75">
      <c r="I1168" s="26"/>
      <c r="J1168" s="182"/>
      <c r="K1168" s="182"/>
      <c r="L1168" s="182"/>
      <c r="M1168" s="182"/>
      <c r="N1168" s="182"/>
      <c r="O1168" s="182"/>
      <c r="P1168" s="182"/>
      <c r="Q1168" s="182"/>
      <c r="R1168" s="182"/>
      <c r="S1168" s="182"/>
      <c r="T1168" s="182"/>
      <c r="U1168" s="182"/>
      <c r="V1168" s="182"/>
      <c r="W1168" s="182"/>
      <c r="X1168" s="182"/>
      <c r="Y1168" s="182"/>
      <c r="AA1168" s="183"/>
    </row>
    <row r="1169" spans="9:27" s="3" customFormat="1" ht="12.75">
      <c r="I1169" s="26"/>
      <c r="J1169" s="182"/>
      <c r="K1169" s="182"/>
      <c r="L1169" s="182"/>
      <c r="M1169" s="182"/>
      <c r="N1169" s="182"/>
      <c r="O1169" s="182"/>
      <c r="P1169" s="182"/>
      <c r="Q1169" s="182"/>
      <c r="R1169" s="182"/>
      <c r="S1169" s="182"/>
      <c r="T1169" s="182"/>
      <c r="U1169" s="182"/>
      <c r="V1169" s="182"/>
      <c r="W1169" s="182"/>
      <c r="X1169" s="182"/>
      <c r="Y1169" s="182"/>
      <c r="AA1169" s="183"/>
    </row>
    <row r="1170" spans="9:27" s="3" customFormat="1" ht="12.75">
      <c r="I1170" s="26"/>
      <c r="J1170" s="182"/>
      <c r="K1170" s="182"/>
      <c r="L1170" s="182"/>
      <c r="M1170" s="182"/>
      <c r="N1170" s="182"/>
      <c r="O1170" s="182"/>
      <c r="P1170" s="182"/>
      <c r="Q1170" s="182"/>
      <c r="R1170" s="182"/>
      <c r="S1170" s="182"/>
      <c r="T1170" s="182"/>
      <c r="U1170" s="182"/>
      <c r="V1170" s="182"/>
      <c r="W1170" s="182"/>
      <c r="X1170" s="182"/>
      <c r="Y1170" s="182"/>
      <c r="AA1170" s="183"/>
    </row>
    <row r="1171" spans="9:27" s="3" customFormat="1" ht="12.75">
      <c r="I1171" s="26"/>
      <c r="J1171" s="182"/>
      <c r="K1171" s="182"/>
      <c r="L1171" s="182"/>
      <c r="M1171" s="182"/>
      <c r="N1171" s="182"/>
      <c r="O1171" s="182"/>
      <c r="P1171" s="182"/>
      <c r="Q1171" s="182"/>
      <c r="R1171" s="182"/>
      <c r="S1171" s="182"/>
      <c r="T1171" s="182"/>
      <c r="U1171" s="182"/>
      <c r="V1171" s="182"/>
      <c r="W1171" s="182"/>
      <c r="X1171" s="182"/>
      <c r="Y1171" s="182"/>
      <c r="AA1171" s="183"/>
    </row>
    <row r="1172" spans="9:27" s="3" customFormat="1" ht="12.75">
      <c r="I1172" s="26"/>
      <c r="J1172" s="182"/>
      <c r="K1172" s="182"/>
      <c r="L1172" s="182"/>
      <c r="M1172" s="182"/>
      <c r="N1172" s="182"/>
      <c r="O1172" s="182"/>
      <c r="P1172" s="182"/>
      <c r="Q1172" s="182"/>
      <c r="R1172" s="182"/>
      <c r="S1172" s="182"/>
      <c r="T1172" s="182"/>
      <c r="U1172" s="182"/>
      <c r="V1172" s="182"/>
      <c r="W1172" s="182"/>
      <c r="X1172" s="182"/>
      <c r="Y1172" s="182"/>
      <c r="AA1172" s="183"/>
    </row>
    <row r="1173" spans="9:27" s="3" customFormat="1" ht="12.75">
      <c r="I1173" s="26"/>
      <c r="J1173" s="182"/>
      <c r="K1173" s="182"/>
      <c r="L1173" s="182"/>
      <c r="M1173" s="182"/>
      <c r="N1173" s="182"/>
      <c r="O1173" s="182"/>
      <c r="P1173" s="182"/>
      <c r="Q1173" s="182"/>
      <c r="R1173" s="182"/>
      <c r="S1173" s="182"/>
      <c r="T1173" s="182"/>
      <c r="U1173" s="182"/>
      <c r="V1173" s="182"/>
      <c r="W1173" s="182"/>
      <c r="X1173" s="182"/>
      <c r="Y1173" s="182"/>
      <c r="AA1173" s="183"/>
    </row>
    <row r="1174" spans="9:27" s="3" customFormat="1" ht="12.75">
      <c r="I1174" s="26"/>
      <c r="J1174" s="182"/>
      <c r="K1174" s="182"/>
      <c r="L1174" s="182"/>
      <c r="M1174" s="182"/>
      <c r="N1174" s="182"/>
      <c r="O1174" s="182"/>
      <c r="P1174" s="182"/>
      <c r="Q1174" s="182"/>
      <c r="R1174" s="182"/>
      <c r="S1174" s="182"/>
      <c r="T1174" s="182"/>
      <c r="U1174" s="182"/>
      <c r="V1174" s="182"/>
      <c r="W1174" s="182"/>
      <c r="X1174" s="182"/>
      <c r="Y1174" s="182"/>
      <c r="AA1174" s="183"/>
    </row>
    <row r="1175" spans="9:27" s="3" customFormat="1" ht="12.75">
      <c r="I1175" s="26"/>
      <c r="J1175" s="182"/>
      <c r="K1175" s="182"/>
      <c r="L1175" s="182"/>
      <c r="M1175" s="182"/>
      <c r="N1175" s="182"/>
      <c r="O1175" s="182"/>
      <c r="P1175" s="182"/>
      <c r="Q1175" s="182"/>
      <c r="R1175" s="182"/>
      <c r="S1175" s="182"/>
      <c r="T1175" s="182"/>
      <c r="U1175" s="182"/>
      <c r="V1175" s="182"/>
      <c r="W1175" s="182"/>
      <c r="X1175" s="182"/>
      <c r="Y1175" s="182"/>
      <c r="AA1175" s="183"/>
    </row>
    <row r="1176" spans="9:27" s="3" customFormat="1" ht="12.75">
      <c r="I1176" s="26"/>
      <c r="J1176" s="182"/>
      <c r="K1176" s="182"/>
      <c r="L1176" s="182"/>
      <c r="M1176" s="182"/>
      <c r="N1176" s="182"/>
      <c r="O1176" s="182"/>
      <c r="P1176" s="182"/>
      <c r="Q1176" s="182"/>
      <c r="R1176" s="182"/>
      <c r="S1176" s="182"/>
      <c r="T1176" s="182"/>
      <c r="U1176" s="182"/>
      <c r="V1176" s="182"/>
      <c r="W1176" s="182"/>
      <c r="X1176" s="182"/>
      <c r="Y1176" s="182"/>
      <c r="AA1176" s="183"/>
    </row>
    <row r="1177" spans="9:27" s="3" customFormat="1" ht="12.75">
      <c r="I1177" s="26"/>
      <c r="J1177" s="182"/>
      <c r="K1177" s="182"/>
      <c r="L1177" s="182"/>
      <c r="M1177" s="182"/>
      <c r="N1177" s="182"/>
      <c r="O1177" s="182"/>
      <c r="P1177" s="182"/>
      <c r="Q1177" s="182"/>
      <c r="R1177" s="182"/>
      <c r="S1177" s="182"/>
      <c r="T1177" s="182"/>
      <c r="U1177" s="182"/>
      <c r="V1177" s="182"/>
      <c r="W1177" s="182"/>
      <c r="X1177" s="182"/>
      <c r="Y1177" s="182"/>
      <c r="AA1177" s="183"/>
    </row>
    <row r="1178" spans="9:27" s="3" customFormat="1" ht="12.75">
      <c r="I1178" s="26"/>
      <c r="J1178" s="182"/>
      <c r="K1178" s="182"/>
      <c r="L1178" s="182"/>
      <c r="M1178" s="182"/>
      <c r="N1178" s="182"/>
      <c r="O1178" s="182"/>
      <c r="P1178" s="182"/>
      <c r="Q1178" s="182"/>
      <c r="R1178" s="182"/>
      <c r="S1178" s="182"/>
      <c r="T1178" s="182"/>
      <c r="U1178" s="182"/>
      <c r="V1178" s="182"/>
      <c r="W1178" s="182"/>
      <c r="X1178" s="182"/>
      <c r="Y1178" s="182"/>
      <c r="AA1178" s="183"/>
    </row>
    <row r="1179" spans="9:27" s="3" customFormat="1" ht="12.75">
      <c r="I1179" s="26"/>
      <c r="J1179" s="182"/>
      <c r="K1179" s="182"/>
      <c r="L1179" s="182"/>
      <c r="M1179" s="182"/>
      <c r="N1179" s="182"/>
      <c r="O1179" s="182"/>
      <c r="P1179" s="182"/>
      <c r="Q1179" s="182"/>
      <c r="R1179" s="182"/>
      <c r="S1179" s="182"/>
      <c r="T1179" s="182"/>
      <c r="U1179" s="182"/>
      <c r="V1179" s="182"/>
      <c r="W1179" s="182"/>
      <c r="X1179" s="182"/>
      <c r="Y1179" s="182"/>
      <c r="AA1179" s="183"/>
    </row>
    <row r="1180" spans="9:27" s="3" customFormat="1" ht="12.75">
      <c r="I1180" s="26"/>
      <c r="J1180" s="182"/>
      <c r="K1180" s="182"/>
      <c r="L1180" s="182"/>
      <c r="M1180" s="182"/>
      <c r="N1180" s="182"/>
      <c r="O1180" s="182"/>
      <c r="P1180" s="182"/>
      <c r="Q1180" s="182"/>
      <c r="R1180" s="182"/>
      <c r="S1180" s="182"/>
      <c r="T1180" s="182"/>
      <c r="U1180" s="182"/>
      <c r="V1180" s="182"/>
      <c r="W1180" s="182"/>
      <c r="X1180" s="182"/>
      <c r="Y1180" s="182"/>
      <c r="AA1180" s="183"/>
    </row>
    <row r="1181" spans="9:27" s="3" customFormat="1" ht="12.75">
      <c r="I1181" s="26"/>
      <c r="J1181" s="182"/>
      <c r="K1181" s="182"/>
      <c r="L1181" s="182"/>
      <c r="M1181" s="182"/>
      <c r="N1181" s="182"/>
      <c r="O1181" s="182"/>
      <c r="P1181" s="182"/>
      <c r="Q1181" s="182"/>
      <c r="R1181" s="182"/>
      <c r="S1181" s="182"/>
      <c r="T1181" s="182"/>
      <c r="U1181" s="182"/>
      <c r="V1181" s="182"/>
      <c r="W1181" s="182"/>
      <c r="X1181" s="182"/>
      <c r="Y1181" s="182"/>
      <c r="AA1181" s="183"/>
    </row>
    <row r="1182" spans="9:27" s="3" customFormat="1" ht="12.75">
      <c r="I1182" s="26"/>
      <c r="J1182" s="182"/>
      <c r="K1182" s="182"/>
      <c r="L1182" s="182"/>
      <c r="M1182" s="182"/>
      <c r="N1182" s="182"/>
      <c r="O1182" s="182"/>
      <c r="P1182" s="182"/>
      <c r="Q1182" s="182"/>
      <c r="R1182" s="182"/>
      <c r="S1182" s="182"/>
      <c r="T1182" s="182"/>
      <c r="U1182" s="182"/>
      <c r="V1182" s="182"/>
      <c r="W1182" s="182"/>
      <c r="X1182" s="182"/>
      <c r="Y1182" s="182"/>
      <c r="AA1182" s="183"/>
    </row>
    <row r="1183" spans="9:27" s="3" customFormat="1" ht="12.75">
      <c r="I1183" s="26"/>
      <c r="J1183" s="182"/>
      <c r="K1183" s="182"/>
      <c r="L1183" s="182"/>
      <c r="M1183" s="182"/>
      <c r="N1183" s="182"/>
      <c r="O1183" s="182"/>
      <c r="P1183" s="182"/>
      <c r="Q1183" s="182"/>
      <c r="R1183" s="182"/>
      <c r="S1183" s="182"/>
      <c r="T1183" s="182"/>
      <c r="U1183" s="182"/>
      <c r="V1183" s="182"/>
      <c r="W1183" s="182"/>
      <c r="X1183" s="182"/>
      <c r="Y1183" s="182"/>
      <c r="AA1183" s="183"/>
    </row>
    <row r="1184" spans="9:27" s="3" customFormat="1" ht="12.75">
      <c r="I1184" s="26"/>
      <c r="J1184" s="182"/>
      <c r="K1184" s="182"/>
      <c r="L1184" s="182"/>
      <c r="M1184" s="182"/>
      <c r="N1184" s="182"/>
      <c r="O1184" s="182"/>
      <c r="P1184" s="182"/>
      <c r="Q1184" s="182"/>
      <c r="R1184" s="182"/>
      <c r="S1184" s="182"/>
      <c r="T1184" s="182"/>
      <c r="U1184" s="182"/>
      <c r="V1184" s="182"/>
      <c r="W1184" s="182"/>
      <c r="X1184" s="182"/>
      <c r="Y1184" s="182"/>
      <c r="AA1184" s="183"/>
    </row>
    <row r="1185" spans="9:27" s="3" customFormat="1" ht="12.75">
      <c r="I1185" s="26"/>
      <c r="J1185" s="182"/>
      <c r="K1185" s="182"/>
      <c r="L1185" s="182"/>
      <c r="M1185" s="182"/>
      <c r="N1185" s="182"/>
      <c r="O1185" s="182"/>
      <c r="P1185" s="182"/>
      <c r="Q1185" s="182"/>
      <c r="R1185" s="182"/>
      <c r="S1185" s="182"/>
      <c r="T1185" s="182"/>
      <c r="U1185" s="182"/>
      <c r="V1185" s="182"/>
      <c r="W1185" s="182"/>
      <c r="X1185" s="182"/>
      <c r="Y1185" s="182"/>
      <c r="AA1185" s="183"/>
    </row>
    <row r="1186" spans="9:27" s="3" customFormat="1" ht="12.75">
      <c r="I1186" s="26"/>
      <c r="J1186" s="182"/>
      <c r="K1186" s="182"/>
      <c r="L1186" s="182"/>
      <c r="M1186" s="182"/>
      <c r="N1186" s="182"/>
      <c r="O1186" s="182"/>
      <c r="P1186" s="182"/>
      <c r="Q1186" s="182"/>
      <c r="R1186" s="182"/>
      <c r="S1186" s="182"/>
      <c r="T1186" s="182"/>
      <c r="U1186" s="182"/>
      <c r="V1186" s="182"/>
      <c r="W1186" s="182"/>
      <c r="X1186" s="182"/>
      <c r="Y1186" s="182"/>
      <c r="AA1186" s="183"/>
    </row>
    <row r="1187" spans="9:27" s="3" customFormat="1" ht="12.75">
      <c r="I1187" s="26"/>
      <c r="J1187" s="182"/>
      <c r="K1187" s="182"/>
      <c r="L1187" s="182"/>
      <c r="M1187" s="182"/>
      <c r="N1187" s="182"/>
      <c r="O1187" s="182"/>
      <c r="P1187" s="182"/>
      <c r="Q1187" s="182"/>
      <c r="R1187" s="182"/>
      <c r="S1187" s="182"/>
      <c r="T1187" s="182"/>
      <c r="U1187" s="182"/>
      <c r="V1187" s="182"/>
      <c r="W1187" s="182"/>
      <c r="X1187" s="182"/>
      <c r="Y1187" s="182"/>
      <c r="AA1187" s="183"/>
    </row>
    <row r="1188" spans="9:27" s="3" customFormat="1" ht="12.75">
      <c r="I1188" s="26"/>
      <c r="J1188" s="182"/>
      <c r="K1188" s="182"/>
      <c r="L1188" s="182"/>
      <c r="M1188" s="182"/>
      <c r="N1188" s="182"/>
      <c r="O1188" s="182"/>
      <c r="P1188" s="182"/>
      <c r="Q1188" s="182"/>
      <c r="R1188" s="182"/>
      <c r="S1188" s="182"/>
      <c r="T1188" s="182"/>
      <c r="U1188" s="182"/>
      <c r="V1188" s="182"/>
      <c r="W1188" s="182"/>
      <c r="X1188" s="182"/>
      <c r="Y1188" s="182"/>
      <c r="AA1188" s="183"/>
    </row>
    <row r="1189" spans="9:27" s="3" customFormat="1" ht="12.75">
      <c r="I1189" s="26"/>
      <c r="J1189" s="182"/>
      <c r="K1189" s="182"/>
      <c r="L1189" s="182"/>
      <c r="M1189" s="182"/>
      <c r="N1189" s="182"/>
      <c r="O1189" s="182"/>
      <c r="P1189" s="182"/>
      <c r="Q1189" s="182"/>
      <c r="R1189" s="182"/>
      <c r="S1189" s="182"/>
      <c r="T1189" s="182"/>
      <c r="U1189" s="182"/>
      <c r="V1189" s="182"/>
      <c r="W1189" s="182"/>
      <c r="X1189" s="182"/>
      <c r="Y1189" s="182"/>
      <c r="AA1189" s="183"/>
    </row>
    <row r="1190" spans="9:27" s="3" customFormat="1" ht="12.75">
      <c r="I1190" s="26"/>
      <c r="J1190" s="182"/>
      <c r="K1190" s="182"/>
      <c r="L1190" s="182"/>
      <c r="M1190" s="182"/>
      <c r="N1190" s="182"/>
      <c r="O1190" s="182"/>
      <c r="P1190" s="182"/>
      <c r="Q1190" s="182"/>
      <c r="R1190" s="182"/>
      <c r="S1190" s="182"/>
      <c r="T1190" s="182"/>
      <c r="U1190" s="182"/>
      <c r="V1190" s="182"/>
      <c r="W1190" s="182"/>
      <c r="X1190" s="182"/>
      <c r="Y1190" s="182"/>
      <c r="AA1190" s="183"/>
    </row>
    <row r="1191" spans="9:27" s="3" customFormat="1" ht="12.75">
      <c r="I1191" s="26"/>
      <c r="J1191" s="182"/>
      <c r="K1191" s="182"/>
      <c r="L1191" s="182"/>
      <c r="M1191" s="182"/>
      <c r="N1191" s="182"/>
      <c r="O1191" s="182"/>
      <c r="P1191" s="182"/>
      <c r="Q1191" s="182"/>
      <c r="R1191" s="182"/>
      <c r="S1191" s="182"/>
      <c r="T1191" s="182"/>
      <c r="U1191" s="182"/>
      <c r="V1191" s="182"/>
      <c r="W1191" s="182"/>
      <c r="X1191" s="182"/>
      <c r="Y1191" s="182"/>
      <c r="AA1191" s="183"/>
    </row>
    <row r="1192" spans="9:27" s="3" customFormat="1" ht="12.75">
      <c r="I1192" s="26"/>
      <c r="J1192" s="182"/>
      <c r="K1192" s="182"/>
      <c r="L1192" s="182"/>
      <c r="M1192" s="182"/>
      <c r="N1192" s="182"/>
      <c r="O1192" s="182"/>
      <c r="P1192" s="182"/>
      <c r="Q1192" s="182"/>
      <c r="R1192" s="182"/>
      <c r="S1192" s="182"/>
      <c r="T1192" s="182"/>
      <c r="U1192" s="182"/>
      <c r="V1192" s="182"/>
      <c r="W1192" s="182"/>
      <c r="X1192" s="182"/>
      <c r="Y1192" s="182"/>
      <c r="AA1192" s="183"/>
    </row>
    <row r="1193" spans="9:27" s="3" customFormat="1" ht="12.75">
      <c r="I1193" s="26"/>
      <c r="J1193" s="182"/>
      <c r="K1193" s="182"/>
      <c r="L1193" s="182"/>
      <c r="M1193" s="182"/>
      <c r="N1193" s="182"/>
      <c r="O1193" s="182"/>
      <c r="P1193" s="182"/>
      <c r="Q1193" s="182"/>
      <c r="R1193" s="182"/>
      <c r="S1193" s="182"/>
      <c r="T1193" s="182"/>
      <c r="U1193" s="182"/>
      <c r="V1193" s="182"/>
      <c r="W1193" s="182"/>
      <c r="X1193" s="182"/>
      <c r="Y1193" s="182"/>
      <c r="AA1193" s="183"/>
    </row>
    <row r="1194" spans="9:27" s="3" customFormat="1" ht="12.75">
      <c r="I1194" s="26"/>
      <c r="J1194" s="182"/>
      <c r="K1194" s="182"/>
      <c r="L1194" s="182"/>
      <c r="M1194" s="182"/>
      <c r="N1194" s="182"/>
      <c r="O1194" s="182"/>
      <c r="P1194" s="182"/>
      <c r="Q1194" s="182"/>
      <c r="R1194" s="182"/>
      <c r="S1194" s="182"/>
      <c r="T1194" s="182"/>
      <c r="U1194" s="182"/>
      <c r="V1194" s="182"/>
      <c r="W1194" s="182"/>
      <c r="X1194" s="182"/>
      <c r="Y1194" s="182"/>
      <c r="AA1194" s="183"/>
    </row>
    <row r="1195" spans="9:27" s="3" customFormat="1" ht="12.75">
      <c r="I1195" s="26"/>
      <c r="J1195" s="182"/>
      <c r="K1195" s="182"/>
      <c r="L1195" s="182"/>
      <c r="M1195" s="182"/>
      <c r="N1195" s="182"/>
      <c r="O1195" s="182"/>
      <c r="P1195" s="182"/>
      <c r="Q1195" s="182"/>
      <c r="R1195" s="182"/>
      <c r="S1195" s="182"/>
      <c r="T1195" s="182"/>
      <c r="U1195" s="182"/>
      <c r="V1195" s="182"/>
      <c r="W1195" s="182"/>
      <c r="X1195" s="182"/>
      <c r="Y1195" s="182"/>
      <c r="AA1195" s="183"/>
    </row>
    <row r="1196" spans="9:27" s="3" customFormat="1" ht="12.75">
      <c r="I1196" s="26"/>
      <c r="J1196" s="182"/>
      <c r="K1196" s="182"/>
      <c r="L1196" s="182"/>
      <c r="M1196" s="182"/>
      <c r="N1196" s="182"/>
      <c r="O1196" s="182"/>
      <c r="P1196" s="182"/>
      <c r="Q1196" s="182"/>
      <c r="R1196" s="182"/>
      <c r="S1196" s="182"/>
      <c r="T1196" s="182"/>
      <c r="U1196" s="182"/>
      <c r="V1196" s="182"/>
      <c r="W1196" s="182"/>
      <c r="X1196" s="182"/>
      <c r="Y1196" s="182"/>
      <c r="AA1196" s="183"/>
    </row>
    <row r="1197" spans="9:27" s="3" customFormat="1" ht="12.75">
      <c r="I1197" s="26"/>
      <c r="J1197" s="182"/>
      <c r="K1197" s="182"/>
      <c r="L1197" s="182"/>
      <c r="M1197" s="182"/>
      <c r="N1197" s="182"/>
      <c r="O1197" s="182"/>
      <c r="P1197" s="182"/>
      <c r="Q1197" s="182"/>
      <c r="R1197" s="182"/>
      <c r="S1197" s="182"/>
      <c r="T1197" s="182"/>
      <c r="U1197" s="182"/>
      <c r="V1197" s="182"/>
      <c r="W1197" s="182"/>
      <c r="X1197" s="182"/>
      <c r="Y1197" s="182"/>
      <c r="AA1197" s="183"/>
    </row>
    <row r="1198" spans="9:27" s="3" customFormat="1" ht="12.75">
      <c r="I1198" s="26"/>
      <c r="J1198" s="182"/>
      <c r="K1198" s="182"/>
      <c r="L1198" s="182"/>
      <c r="M1198" s="182"/>
      <c r="N1198" s="182"/>
      <c r="O1198" s="182"/>
      <c r="P1198" s="182"/>
      <c r="Q1198" s="182"/>
      <c r="R1198" s="182"/>
      <c r="S1198" s="182"/>
      <c r="T1198" s="182"/>
      <c r="U1198" s="182"/>
      <c r="V1198" s="182"/>
      <c r="W1198" s="182"/>
      <c r="X1198" s="182"/>
      <c r="Y1198" s="182"/>
      <c r="AA1198" s="183"/>
    </row>
    <row r="1199" spans="9:27" s="3" customFormat="1" ht="12.75">
      <c r="I1199" s="26"/>
      <c r="J1199" s="182"/>
      <c r="K1199" s="182"/>
      <c r="L1199" s="182"/>
      <c r="M1199" s="182"/>
      <c r="N1199" s="182"/>
      <c r="O1199" s="182"/>
      <c r="P1199" s="182"/>
      <c r="Q1199" s="182"/>
      <c r="R1199" s="182"/>
      <c r="S1199" s="182"/>
      <c r="T1199" s="182"/>
      <c r="U1199" s="182"/>
      <c r="V1199" s="182"/>
      <c r="W1199" s="182"/>
      <c r="X1199" s="182"/>
      <c r="Y1199" s="182"/>
      <c r="AA1199" s="183"/>
    </row>
    <row r="1200" spans="9:27" s="3" customFormat="1" ht="12.75">
      <c r="I1200" s="26"/>
      <c r="J1200" s="182"/>
      <c r="K1200" s="182"/>
      <c r="L1200" s="182"/>
      <c r="M1200" s="182"/>
      <c r="N1200" s="182"/>
      <c r="O1200" s="182"/>
      <c r="P1200" s="182"/>
      <c r="Q1200" s="182"/>
      <c r="R1200" s="182"/>
      <c r="S1200" s="182"/>
      <c r="T1200" s="182"/>
      <c r="U1200" s="182"/>
      <c r="V1200" s="182"/>
      <c r="W1200" s="182"/>
      <c r="X1200" s="182"/>
      <c r="Y1200" s="182"/>
      <c r="AA1200" s="183"/>
    </row>
    <row r="1201" spans="9:27" s="3" customFormat="1" ht="12.75">
      <c r="I1201" s="26"/>
      <c r="J1201" s="182"/>
      <c r="K1201" s="182"/>
      <c r="L1201" s="182"/>
      <c r="M1201" s="182"/>
      <c r="N1201" s="182"/>
      <c r="O1201" s="182"/>
      <c r="P1201" s="182"/>
      <c r="Q1201" s="182"/>
      <c r="R1201" s="182"/>
      <c r="S1201" s="182"/>
      <c r="T1201" s="182"/>
      <c r="U1201" s="182"/>
      <c r="V1201" s="182"/>
      <c r="W1201" s="182"/>
      <c r="X1201" s="182"/>
      <c r="Y1201" s="182"/>
      <c r="AA1201" s="183"/>
    </row>
    <row r="1202" spans="9:27" s="3" customFormat="1" ht="12.75">
      <c r="I1202" s="26"/>
      <c r="J1202" s="182"/>
      <c r="K1202" s="182"/>
      <c r="L1202" s="182"/>
      <c r="M1202" s="182"/>
      <c r="N1202" s="182"/>
      <c r="O1202" s="182"/>
      <c r="P1202" s="182"/>
      <c r="Q1202" s="182"/>
      <c r="R1202" s="182"/>
      <c r="S1202" s="182"/>
      <c r="T1202" s="182"/>
      <c r="U1202" s="182"/>
      <c r="V1202" s="182"/>
      <c r="W1202" s="182"/>
      <c r="X1202" s="182"/>
      <c r="Y1202" s="182"/>
      <c r="AA1202" s="183"/>
    </row>
    <row r="1203" spans="9:27" s="3" customFormat="1" ht="12.75">
      <c r="I1203" s="26"/>
      <c r="J1203" s="182"/>
      <c r="K1203" s="182"/>
      <c r="L1203" s="182"/>
      <c r="M1203" s="182"/>
      <c r="N1203" s="182"/>
      <c r="O1203" s="182"/>
      <c r="P1203" s="182"/>
      <c r="Q1203" s="182"/>
      <c r="R1203" s="182"/>
      <c r="S1203" s="182"/>
      <c r="T1203" s="182"/>
      <c r="U1203" s="182"/>
      <c r="V1203" s="182"/>
      <c r="W1203" s="182"/>
      <c r="X1203" s="182"/>
      <c r="Y1203" s="182"/>
      <c r="AA1203" s="183"/>
    </row>
    <row r="1204" spans="9:27" s="3" customFormat="1" ht="12.75">
      <c r="I1204" s="26"/>
      <c r="J1204" s="182"/>
      <c r="K1204" s="182"/>
      <c r="L1204" s="182"/>
      <c r="M1204" s="182"/>
      <c r="N1204" s="182"/>
      <c r="O1204" s="182"/>
      <c r="P1204" s="182"/>
      <c r="Q1204" s="182"/>
      <c r="R1204" s="182"/>
      <c r="S1204" s="182"/>
      <c r="T1204" s="182"/>
      <c r="U1204" s="182"/>
      <c r="V1204" s="182"/>
      <c r="W1204" s="182"/>
      <c r="X1204" s="182"/>
      <c r="Y1204" s="182"/>
      <c r="AA1204" s="183"/>
    </row>
    <row r="1205" spans="9:27" s="3" customFormat="1" ht="12.75">
      <c r="I1205" s="26"/>
      <c r="J1205" s="182"/>
      <c r="K1205" s="182"/>
      <c r="L1205" s="182"/>
      <c r="M1205" s="182"/>
      <c r="N1205" s="182"/>
      <c r="O1205" s="182"/>
      <c r="P1205" s="182"/>
      <c r="Q1205" s="182"/>
      <c r="R1205" s="182"/>
      <c r="S1205" s="182"/>
      <c r="T1205" s="182"/>
      <c r="U1205" s="182"/>
      <c r="V1205" s="182"/>
      <c r="W1205" s="182"/>
      <c r="X1205" s="182"/>
      <c r="Y1205" s="182"/>
      <c r="AA1205" s="183"/>
    </row>
    <row r="1206" spans="9:27" s="3" customFormat="1" ht="12.75">
      <c r="I1206" s="26"/>
      <c r="J1206" s="182"/>
      <c r="K1206" s="182"/>
      <c r="L1206" s="182"/>
      <c r="M1206" s="182"/>
      <c r="N1206" s="182"/>
      <c r="O1206" s="182"/>
      <c r="P1206" s="182"/>
      <c r="Q1206" s="182"/>
      <c r="R1206" s="182"/>
      <c r="S1206" s="182"/>
      <c r="T1206" s="182"/>
      <c r="U1206" s="182"/>
      <c r="V1206" s="182"/>
      <c r="W1206" s="182"/>
      <c r="X1206" s="182"/>
      <c r="Y1206" s="182"/>
      <c r="AA1206" s="183"/>
    </row>
    <row r="1207" spans="9:27" s="3" customFormat="1" ht="12.75">
      <c r="I1207" s="26"/>
      <c r="J1207" s="182"/>
      <c r="K1207" s="182"/>
      <c r="L1207" s="182"/>
      <c r="M1207" s="182"/>
      <c r="N1207" s="182"/>
      <c r="O1207" s="182"/>
      <c r="P1207" s="182"/>
      <c r="Q1207" s="182"/>
      <c r="R1207" s="182"/>
      <c r="S1207" s="182"/>
      <c r="T1207" s="182"/>
      <c r="U1207" s="182"/>
      <c r="V1207" s="182"/>
      <c r="W1207" s="182"/>
      <c r="X1207" s="182"/>
      <c r="Y1207" s="182"/>
      <c r="AA1207" s="183"/>
    </row>
    <row r="1208" spans="9:27" s="3" customFormat="1" ht="12.75">
      <c r="I1208" s="26"/>
      <c r="J1208" s="182"/>
      <c r="K1208" s="182"/>
      <c r="L1208" s="182"/>
      <c r="M1208" s="182"/>
      <c r="N1208" s="182"/>
      <c r="O1208" s="182"/>
      <c r="P1208" s="182"/>
      <c r="Q1208" s="182"/>
      <c r="R1208" s="182"/>
      <c r="S1208" s="182"/>
      <c r="T1208" s="182"/>
      <c r="U1208" s="182"/>
      <c r="V1208" s="182"/>
      <c r="W1208" s="182"/>
      <c r="X1208" s="182"/>
      <c r="Y1208" s="182"/>
      <c r="AA1208" s="183"/>
    </row>
    <row r="1209" spans="9:27" s="3" customFormat="1" ht="12.75">
      <c r="I1209" s="26"/>
      <c r="J1209" s="182"/>
      <c r="K1209" s="182"/>
      <c r="L1209" s="182"/>
      <c r="M1209" s="182"/>
      <c r="N1209" s="182"/>
      <c r="O1209" s="182"/>
      <c r="P1209" s="182"/>
      <c r="Q1209" s="182"/>
      <c r="R1209" s="182"/>
      <c r="S1209" s="182"/>
      <c r="T1209" s="182"/>
      <c r="U1209" s="182"/>
      <c r="V1209" s="182"/>
      <c r="W1209" s="182"/>
      <c r="X1209" s="182"/>
      <c r="Y1209" s="182"/>
      <c r="AA1209" s="183"/>
    </row>
    <row r="1210" spans="9:27" s="3" customFormat="1" ht="12.75">
      <c r="I1210" s="26"/>
      <c r="J1210" s="182"/>
      <c r="K1210" s="182"/>
      <c r="L1210" s="182"/>
      <c r="M1210" s="182"/>
      <c r="N1210" s="182"/>
      <c r="O1210" s="182"/>
      <c r="P1210" s="182"/>
      <c r="Q1210" s="182"/>
      <c r="R1210" s="182"/>
      <c r="S1210" s="182"/>
      <c r="T1210" s="182"/>
      <c r="U1210" s="182"/>
      <c r="V1210" s="182"/>
      <c r="W1210" s="182"/>
      <c r="X1210" s="182"/>
      <c r="Y1210" s="182"/>
      <c r="AA1210" s="183"/>
    </row>
    <row r="1211" spans="9:27" s="3" customFormat="1" ht="12.75">
      <c r="I1211" s="26"/>
      <c r="J1211" s="182"/>
      <c r="K1211" s="182"/>
      <c r="L1211" s="182"/>
      <c r="M1211" s="182"/>
      <c r="N1211" s="182"/>
      <c r="O1211" s="182"/>
      <c r="P1211" s="182"/>
      <c r="Q1211" s="182"/>
      <c r="R1211" s="182"/>
      <c r="S1211" s="182"/>
      <c r="T1211" s="182"/>
      <c r="U1211" s="182"/>
      <c r="V1211" s="182"/>
      <c r="W1211" s="182"/>
      <c r="X1211" s="182"/>
      <c r="Y1211" s="182"/>
      <c r="AA1211" s="183"/>
    </row>
    <row r="1212" spans="9:27" s="3" customFormat="1" ht="12.75">
      <c r="I1212" s="26"/>
      <c r="J1212" s="182"/>
      <c r="K1212" s="182"/>
      <c r="L1212" s="182"/>
      <c r="M1212" s="182"/>
      <c r="N1212" s="182"/>
      <c r="O1212" s="182"/>
      <c r="P1212" s="182"/>
      <c r="Q1212" s="182"/>
      <c r="R1212" s="182"/>
      <c r="S1212" s="182"/>
      <c r="T1212" s="182"/>
      <c r="U1212" s="182"/>
      <c r="V1212" s="182"/>
      <c r="W1212" s="182"/>
      <c r="X1212" s="182"/>
      <c r="Y1212" s="182"/>
      <c r="AA1212" s="183"/>
    </row>
    <row r="1213" spans="9:27" s="3" customFormat="1" ht="12.75">
      <c r="I1213" s="26"/>
      <c r="J1213" s="182"/>
      <c r="K1213" s="182"/>
      <c r="L1213" s="182"/>
      <c r="M1213" s="182"/>
      <c r="N1213" s="182"/>
      <c r="O1213" s="182"/>
      <c r="P1213" s="182"/>
      <c r="Q1213" s="182"/>
      <c r="R1213" s="182"/>
      <c r="S1213" s="182"/>
      <c r="T1213" s="182"/>
      <c r="U1213" s="182"/>
      <c r="V1213" s="182"/>
      <c r="W1213" s="182"/>
      <c r="X1213" s="182"/>
      <c r="Y1213" s="182"/>
      <c r="AA1213" s="183"/>
    </row>
    <row r="1214" spans="9:27" s="3" customFormat="1" ht="12.75">
      <c r="I1214" s="26"/>
      <c r="J1214" s="182"/>
      <c r="K1214" s="182"/>
      <c r="L1214" s="182"/>
      <c r="M1214" s="182"/>
      <c r="N1214" s="182"/>
      <c r="O1214" s="182"/>
      <c r="P1214" s="182"/>
      <c r="Q1214" s="182"/>
      <c r="R1214" s="182"/>
      <c r="S1214" s="182"/>
      <c r="T1214" s="182"/>
      <c r="U1214" s="182"/>
      <c r="V1214" s="182"/>
      <c r="W1214" s="182"/>
      <c r="X1214" s="182"/>
      <c r="Y1214" s="182"/>
      <c r="AA1214" s="183"/>
    </row>
    <row r="1215" spans="9:27" s="3" customFormat="1" ht="12.75">
      <c r="I1215" s="26"/>
      <c r="J1215" s="182"/>
      <c r="K1215" s="182"/>
      <c r="L1215" s="182"/>
      <c r="M1215" s="182"/>
      <c r="N1215" s="182"/>
      <c r="O1215" s="182"/>
      <c r="P1215" s="182"/>
      <c r="Q1215" s="182"/>
      <c r="R1215" s="182"/>
      <c r="S1215" s="182"/>
      <c r="T1215" s="182"/>
      <c r="U1215" s="182"/>
      <c r="V1215" s="182"/>
      <c r="W1215" s="182"/>
      <c r="X1215" s="182"/>
      <c r="Y1215" s="182"/>
      <c r="AA1215" s="183"/>
    </row>
    <row r="1216" spans="9:27" s="3" customFormat="1" ht="12.75">
      <c r="I1216" s="26"/>
      <c r="J1216" s="182"/>
      <c r="K1216" s="182"/>
      <c r="L1216" s="182"/>
      <c r="M1216" s="182"/>
      <c r="N1216" s="182"/>
      <c r="O1216" s="182"/>
      <c r="P1216" s="182"/>
      <c r="Q1216" s="182"/>
      <c r="R1216" s="182"/>
      <c r="S1216" s="182"/>
      <c r="T1216" s="182"/>
      <c r="U1216" s="182"/>
      <c r="V1216" s="182"/>
      <c r="W1216" s="182"/>
      <c r="X1216" s="182"/>
      <c r="Y1216" s="182"/>
      <c r="AA1216" s="183"/>
    </row>
    <row r="1217" spans="9:27" s="3" customFormat="1" ht="12.75">
      <c r="I1217" s="26"/>
      <c r="J1217" s="182"/>
      <c r="K1217" s="182"/>
      <c r="L1217" s="182"/>
      <c r="M1217" s="182"/>
      <c r="N1217" s="182"/>
      <c r="O1217" s="182"/>
      <c r="P1217" s="182"/>
      <c r="Q1217" s="182"/>
      <c r="R1217" s="182"/>
      <c r="S1217" s="182"/>
      <c r="T1217" s="182"/>
      <c r="U1217" s="182"/>
      <c r="V1217" s="182"/>
      <c r="W1217" s="182"/>
      <c r="X1217" s="182"/>
      <c r="Y1217" s="182"/>
      <c r="AA1217" s="183"/>
    </row>
    <row r="1218" spans="9:27" s="3" customFormat="1" ht="12.75">
      <c r="I1218" s="26"/>
      <c r="J1218" s="182"/>
      <c r="K1218" s="182"/>
      <c r="L1218" s="182"/>
      <c r="M1218" s="182"/>
      <c r="N1218" s="182"/>
      <c r="O1218" s="182"/>
      <c r="P1218" s="182"/>
      <c r="Q1218" s="182"/>
      <c r="R1218" s="182"/>
      <c r="S1218" s="182"/>
      <c r="T1218" s="182"/>
      <c r="U1218" s="182"/>
      <c r="V1218" s="182"/>
      <c r="W1218" s="182"/>
      <c r="X1218" s="182"/>
      <c r="Y1218" s="182"/>
      <c r="AA1218" s="183"/>
    </row>
    <row r="1219" spans="9:27" s="3" customFormat="1" ht="12.75">
      <c r="I1219" s="26"/>
      <c r="J1219" s="182"/>
      <c r="K1219" s="182"/>
      <c r="L1219" s="182"/>
      <c r="M1219" s="182"/>
      <c r="N1219" s="182"/>
      <c r="O1219" s="182"/>
      <c r="P1219" s="182"/>
      <c r="Q1219" s="182"/>
      <c r="R1219" s="182"/>
      <c r="S1219" s="182"/>
      <c r="T1219" s="182"/>
      <c r="U1219" s="182"/>
      <c r="V1219" s="182"/>
      <c r="W1219" s="182"/>
      <c r="X1219" s="182"/>
      <c r="Y1219" s="182"/>
      <c r="AA1219" s="183"/>
    </row>
    <row r="1220" spans="9:27" s="3" customFormat="1" ht="12.75">
      <c r="I1220" s="26"/>
      <c r="J1220" s="182"/>
      <c r="K1220" s="182"/>
      <c r="L1220" s="182"/>
      <c r="M1220" s="182"/>
      <c r="N1220" s="182"/>
      <c r="O1220" s="182"/>
      <c r="P1220" s="182"/>
      <c r="Q1220" s="182"/>
      <c r="R1220" s="182"/>
      <c r="S1220" s="182"/>
      <c r="T1220" s="182"/>
      <c r="U1220" s="182"/>
      <c r="V1220" s="182"/>
      <c r="W1220" s="182"/>
      <c r="X1220" s="182"/>
      <c r="Y1220" s="182"/>
      <c r="AA1220" s="183"/>
    </row>
    <row r="1221" spans="9:27" s="3" customFormat="1" ht="12.75">
      <c r="I1221" s="26"/>
      <c r="J1221" s="182"/>
      <c r="K1221" s="182"/>
      <c r="L1221" s="182"/>
      <c r="M1221" s="182"/>
      <c r="N1221" s="182"/>
      <c r="O1221" s="182"/>
      <c r="P1221" s="182"/>
      <c r="Q1221" s="182"/>
      <c r="R1221" s="182"/>
      <c r="S1221" s="182"/>
      <c r="T1221" s="182"/>
      <c r="U1221" s="182"/>
      <c r="V1221" s="182"/>
      <c r="W1221" s="182"/>
      <c r="X1221" s="182"/>
      <c r="Y1221" s="182"/>
      <c r="AA1221" s="183"/>
    </row>
    <row r="1222" spans="9:27" s="3" customFormat="1" ht="12.75">
      <c r="I1222" s="26"/>
      <c r="J1222" s="182"/>
      <c r="K1222" s="182"/>
      <c r="L1222" s="182"/>
      <c r="M1222" s="182"/>
      <c r="N1222" s="182"/>
      <c r="O1222" s="182"/>
      <c r="P1222" s="182"/>
      <c r="Q1222" s="182"/>
      <c r="R1222" s="182"/>
      <c r="S1222" s="182"/>
      <c r="T1222" s="182"/>
      <c r="U1222" s="182"/>
      <c r="V1222" s="182"/>
      <c r="W1222" s="182"/>
      <c r="X1222" s="182"/>
      <c r="Y1222" s="182"/>
      <c r="AA1222" s="183"/>
    </row>
    <row r="1223" spans="9:27" s="3" customFormat="1" ht="12.75">
      <c r="I1223" s="26"/>
      <c r="J1223" s="182"/>
      <c r="K1223" s="182"/>
      <c r="L1223" s="182"/>
      <c r="M1223" s="182"/>
      <c r="N1223" s="182"/>
      <c r="O1223" s="182"/>
      <c r="P1223" s="182"/>
      <c r="Q1223" s="182"/>
      <c r="R1223" s="182"/>
      <c r="S1223" s="182"/>
      <c r="T1223" s="182"/>
      <c r="U1223" s="182"/>
      <c r="V1223" s="182"/>
      <c r="W1223" s="182"/>
      <c r="X1223" s="182"/>
      <c r="Y1223" s="182"/>
      <c r="AA1223" s="183"/>
    </row>
    <row r="1224" spans="9:27" s="3" customFormat="1" ht="12.75">
      <c r="I1224" s="26"/>
      <c r="J1224" s="182"/>
      <c r="K1224" s="182"/>
      <c r="L1224" s="182"/>
      <c r="M1224" s="182"/>
      <c r="N1224" s="182"/>
      <c r="O1224" s="182"/>
      <c r="P1224" s="182"/>
      <c r="Q1224" s="182"/>
      <c r="R1224" s="182"/>
      <c r="S1224" s="182"/>
      <c r="T1224" s="182"/>
      <c r="U1224" s="182"/>
      <c r="V1224" s="182"/>
      <c r="W1224" s="182"/>
      <c r="X1224" s="182"/>
      <c r="Y1224" s="182"/>
      <c r="AA1224" s="183"/>
    </row>
    <row r="1225" spans="9:27" s="3" customFormat="1" ht="12.75">
      <c r="I1225" s="26"/>
      <c r="J1225" s="182"/>
      <c r="K1225" s="182"/>
      <c r="L1225" s="182"/>
      <c r="M1225" s="182"/>
      <c r="N1225" s="182"/>
      <c r="O1225" s="182"/>
      <c r="P1225" s="182"/>
      <c r="Q1225" s="182"/>
      <c r="R1225" s="182"/>
      <c r="S1225" s="182"/>
      <c r="T1225" s="182"/>
      <c r="U1225" s="182"/>
      <c r="V1225" s="182"/>
      <c r="W1225" s="182"/>
      <c r="X1225" s="182"/>
      <c r="Y1225" s="182"/>
      <c r="AA1225" s="183"/>
    </row>
    <row r="1226" spans="9:27" s="3" customFormat="1" ht="12.75">
      <c r="I1226" s="26"/>
      <c r="J1226" s="182"/>
      <c r="K1226" s="182"/>
      <c r="L1226" s="182"/>
      <c r="M1226" s="182"/>
      <c r="N1226" s="182"/>
      <c r="O1226" s="182"/>
      <c r="P1226" s="182"/>
      <c r="Q1226" s="182"/>
      <c r="R1226" s="182"/>
      <c r="S1226" s="182"/>
      <c r="T1226" s="182"/>
      <c r="U1226" s="182"/>
      <c r="V1226" s="182"/>
      <c r="W1226" s="182"/>
      <c r="X1226" s="182"/>
      <c r="Y1226" s="182"/>
      <c r="AA1226" s="183"/>
    </row>
    <row r="1227" spans="9:27" s="3" customFormat="1" ht="12.75">
      <c r="I1227" s="26"/>
      <c r="J1227" s="182"/>
      <c r="K1227" s="182"/>
      <c r="L1227" s="182"/>
      <c r="M1227" s="182"/>
      <c r="N1227" s="182"/>
      <c r="O1227" s="182"/>
      <c r="P1227" s="182"/>
      <c r="Q1227" s="182"/>
      <c r="R1227" s="182"/>
      <c r="S1227" s="182"/>
      <c r="T1227" s="182"/>
      <c r="U1227" s="182"/>
      <c r="V1227" s="182"/>
      <c r="W1227" s="182"/>
      <c r="X1227" s="182"/>
      <c r="Y1227" s="182"/>
      <c r="AA1227" s="183"/>
    </row>
    <row r="1228" spans="9:27" s="3" customFormat="1" ht="12.75">
      <c r="I1228" s="26"/>
      <c r="J1228" s="182"/>
      <c r="K1228" s="182"/>
      <c r="L1228" s="182"/>
      <c r="M1228" s="182"/>
      <c r="N1228" s="182"/>
      <c r="O1228" s="182"/>
      <c r="P1228" s="182"/>
      <c r="Q1228" s="182"/>
      <c r="R1228" s="182"/>
      <c r="S1228" s="182"/>
      <c r="T1228" s="182"/>
      <c r="U1228" s="182"/>
      <c r="V1228" s="182"/>
      <c r="W1228" s="182"/>
      <c r="X1228" s="182"/>
      <c r="Y1228" s="182"/>
      <c r="AA1228" s="183"/>
    </row>
    <row r="1229" spans="9:27" s="3" customFormat="1" ht="12.75">
      <c r="I1229" s="26"/>
      <c r="J1229" s="182"/>
      <c r="K1229" s="182"/>
      <c r="L1229" s="182"/>
      <c r="M1229" s="182"/>
      <c r="N1229" s="182"/>
      <c r="O1229" s="182"/>
      <c r="P1229" s="182"/>
      <c r="Q1229" s="182"/>
      <c r="R1229" s="182"/>
      <c r="S1229" s="182"/>
      <c r="T1229" s="182"/>
      <c r="U1229" s="182"/>
      <c r="V1229" s="182"/>
      <c r="W1229" s="182"/>
      <c r="X1229" s="182"/>
      <c r="Y1229" s="182"/>
      <c r="AA1229" s="183"/>
    </row>
    <row r="1230" spans="9:27" s="3" customFormat="1" ht="12.75">
      <c r="I1230" s="26"/>
      <c r="J1230" s="182"/>
      <c r="K1230" s="182"/>
      <c r="L1230" s="182"/>
      <c r="M1230" s="182"/>
      <c r="N1230" s="182"/>
      <c r="O1230" s="182"/>
      <c r="P1230" s="182"/>
      <c r="Q1230" s="182"/>
      <c r="R1230" s="182"/>
      <c r="S1230" s="182"/>
      <c r="T1230" s="182"/>
      <c r="U1230" s="182"/>
      <c r="V1230" s="182"/>
      <c r="W1230" s="182"/>
      <c r="X1230" s="182"/>
      <c r="Y1230" s="182"/>
      <c r="AA1230" s="183"/>
    </row>
    <row r="1231" spans="9:27" s="3" customFormat="1" ht="12.75">
      <c r="I1231" s="26"/>
      <c r="J1231" s="182"/>
      <c r="K1231" s="182"/>
      <c r="L1231" s="182"/>
      <c r="M1231" s="182"/>
      <c r="N1231" s="182"/>
      <c r="O1231" s="182"/>
      <c r="P1231" s="182"/>
      <c r="Q1231" s="182"/>
      <c r="R1231" s="182"/>
      <c r="S1231" s="182"/>
      <c r="T1231" s="182"/>
      <c r="U1231" s="182"/>
      <c r="V1231" s="182"/>
      <c r="W1231" s="182"/>
      <c r="X1231" s="182"/>
      <c r="Y1231" s="182"/>
      <c r="AA1231" s="183"/>
    </row>
    <row r="1232" spans="9:27" s="3" customFormat="1" ht="12.75">
      <c r="I1232" s="26"/>
      <c r="J1232" s="182"/>
      <c r="K1232" s="182"/>
      <c r="L1232" s="182"/>
      <c r="M1232" s="182"/>
      <c r="N1232" s="182"/>
      <c r="O1232" s="182"/>
      <c r="P1232" s="182"/>
      <c r="Q1232" s="182"/>
      <c r="R1232" s="182"/>
      <c r="S1232" s="182"/>
      <c r="T1232" s="182"/>
      <c r="U1232" s="182"/>
      <c r="V1232" s="182"/>
      <c r="W1232" s="182"/>
      <c r="X1232" s="182"/>
      <c r="Y1232" s="182"/>
      <c r="AA1232" s="183"/>
    </row>
    <row r="1233" spans="9:27" s="3" customFormat="1" ht="12.75">
      <c r="I1233" s="26"/>
      <c r="J1233" s="182"/>
      <c r="K1233" s="182"/>
      <c r="L1233" s="182"/>
      <c r="M1233" s="182"/>
      <c r="N1233" s="182"/>
      <c r="O1233" s="182"/>
      <c r="P1233" s="182"/>
      <c r="Q1233" s="182"/>
      <c r="R1233" s="182"/>
      <c r="S1233" s="182"/>
      <c r="T1233" s="182"/>
      <c r="U1233" s="182"/>
      <c r="V1233" s="182"/>
      <c r="W1233" s="182"/>
      <c r="X1233" s="182"/>
      <c r="Y1233" s="182"/>
      <c r="AA1233" s="183"/>
    </row>
    <row r="1234" spans="9:27" s="3" customFormat="1" ht="12.75">
      <c r="I1234" s="26"/>
      <c r="J1234" s="182"/>
      <c r="K1234" s="182"/>
      <c r="L1234" s="182"/>
      <c r="M1234" s="182"/>
      <c r="N1234" s="182"/>
      <c r="O1234" s="182"/>
      <c r="P1234" s="182"/>
      <c r="Q1234" s="182"/>
      <c r="R1234" s="182"/>
      <c r="S1234" s="182"/>
      <c r="T1234" s="182"/>
      <c r="U1234" s="182"/>
      <c r="V1234" s="182"/>
      <c r="W1234" s="182"/>
      <c r="X1234" s="182"/>
      <c r="Y1234" s="182"/>
      <c r="AA1234" s="183"/>
    </row>
    <row r="1235" spans="9:27" s="3" customFormat="1" ht="12.75">
      <c r="I1235" s="26"/>
      <c r="J1235" s="182"/>
      <c r="K1235" s="182"/>
      <c r="L1235" s="182"/>
      <c r="M1235" s="182"/>
      <c r="N1235" s="182"/>
      <c r="O1235" s="182"/>
      <c r="P1235" s="182"/>
      <c r="Q1235" s="182"/>
      <c r="R1235" s="182"/>
      <c r="S1235" s="182"/>
      <c r="T1235" s="182"/>
      <c r="U1235" s="182"/>
      <c r="V1235" s="182"/>
      <c r="W1235" s="182"/>
      <c r="X1235" s="182"/>
      <c r="Y1235" s="182"/>
      <c r="AA1235" s="183"/>
    </row>
    <row r="1236" spans="9:27" s="3" customFormat="1" ht="12.75">
      <c r="I1236" s="26"/>
      <c r="J1236" s="182"/>
      <c r="K1236" s="182"/>
      <c r="L1236" s="182"/>
      <c r="M1236" s="182"/>
      <c r="N1236" s="182"/>
      <c r="O1236" s="182"/>
      <c r="P1236" s="182"/>
      <c r="Q1236" s="182"/>
      <c r="R1236" s="182"/>
      <c r="S1236" s="182"/>
      <c r="T1236" s="182"/>
      <c r="U1236" s="182"/>
      <c r="V1236" s="182"/>
      <c r="W1236" s="182"/>
      <c r="X1236" s="182"/>
      <c r="Y1236" s="182"/>
      <c r="AA1236" s="183"/>
    </row>
    <row r="1237" spans="9:27" s="3" customFormat="1" ht="12.75">
      <c r="I1237" s="26"/>
      <c r="J1237" s="182"/>
      <c r="K1237" s="182"/>
      <c r="L1237" s="182"/>
      <c r="M1237" s="182"/>
      <c r="N1237" s="182"/>
      <c r="O1237" s="182"/>
      <c r="P1237" s="182"/>
      <c r="Q1237" s="182"/>
      <c r="R1237" s="182"/>
      <c r="S1237" s="182"/>
      <c r="T1237" s="182"/>
      <c r="U1237" s="182"/>
      <c r="V1237" s="182"/>
      <c r="W1237" s="182"/>
      <c r="X1237" s="182"/>
      <c r="Y1237" s="182"/>
      <c r="AA1237" s="183"/>
    </row>
    <row r="1238" spans="9:27" s="3" customFormat="1" ht="12.75">
      <c r="I1238" s="26"/>
      <c r="J1238" s="182"/>
      <c r="K1238" s="182"/>
      <c r="L1238" s="182"/>
      <c r="M1238" s="182"/>
      <c r="N1238" s="182"/>
      <c r="O1238" s="182"/>
      <c r="P1238" s="182"/>
      <c r="Q1238" s="182"/>
      <c r="R1238" s="182"/>
      <c r="S1238" s="182"/>
      <c r="T1238" s="182"/>
      <c r="U1238" s="182"/>
      <c r="V1238" s="182"/>
      <c r="W1238" s="182"/>
      <c r="X1238" s="182"/>
      <c r="Y1238" s="182"/>
      <c r="AA1238" s="183"/>
    </row>
    <row r="1239" spans="9:27" s="3" customFormat="1" ht="12.75">
      <c r="I1239" s="26"/>
      <c r="J1239" s="182"/>
      <c r="K1239" s="182"/>
      <c r="L1239" s="182"/>
      <c r="M1239" s="182"/>
      <c r="N1239" s="182"/>
      <c r="O1239" s="182"/>
      <c r="P1239" s="182"/>
      <c r="Q1239" s="182"/>
      <c r="R1239" s="182"/>
      <c r="S1239" s="182"/>
      <c r="T1239" s="182"/>
      <c r="U1239" s="182"/>
      <c r="V1239" s="182"/>
      <c r="W1239" s="182"/>
      <c r="X1239" s="182"/>
      <c r="Y1239" s="182"/>
      <c r="AA1239" s="183"/>
    </row>
    <row r="1240" spans="9:27" s="3" customFormat="1" ht="12.75">
      <c r="I1240" s="26"/>
      <c r="J1240" s="182"/>
      <c r="K1240" s="182"/>
      <c r="L1240" s="182"/>
      <c r="M1240" s="182"/>
      <c r="N1240" s="182"/>
      <c r="O1240" s="182"/>
      <c r="P1240" s="182"/>
      <c r="Q1240" s="182"/>
      <c r="R1240" s="182"/>
      <c r="S1240" s="182"/>
      <c r="T1240" s="182"/>
      <c r="U1240" s="182"/>
      <c r="V1240" s="182"/>
      <c r="W1240" s="182"/>
      <c r="X1240" s="182"/>
      <c r="Y1240" s="182"/>
      <c r="AA1240" s="183"/>
    </row>
    <row r="1241" spans="9:27" s="3" customFormat="1" ht="12.75">
      <c r="I1241" s="26"/>
      <c r="J1241" s="182"/>
      <c r="K1241" s="182"/>
      <c r="L1241" s="182"/>
      <c r="M1241" s="182"/>
      <c r="N1241" s="182"/>
      <c r="O1241" s="182"/>
      <c r="P1241" s="182"/>
      <c r="Q1241" s="182"/>
      <c r="R1241" s="182"/>
      <c r="S1241" s="182"/>
      <c r="T1241" s="182"/>
      <c r="U1241" s="182"/>
      <c r="V1241" s="182"/>
      <c r="W1241" s="182"/>
      <c r="X1241" s="182"/>
      <c r="Y1241" s="182"/>
      <c r="AA1241" s="183"/>
    </row>
    <row r="1242" spans="9:27" s="3" customFormat="1" ht="12.75">
      <c r="I1242" s="26"/>
      <c r="J1242" s="182"/>
      <c r="K1242" s="182"/>
      <c r="L1242" s="182"/>
      <c r="M1242" s="182"/>
      <c r="N1242" s="182"/>
      <c r="O1242" s="182"/>
      <c r="P1242" s="182"/>
      <c r="Q1242" s="182"/>
      <c r="R1242" s="182"/>
      <c r="S1242" s="182"/>
      <c r="T1242" s="182"/>
      <c r="U1242" s="182"/>
      <c r="V1242" s="182"/>
      <c r="W1242" s="182"/>
      <c r="X1242" s="182"/>
      <c r="Y1242" s="182"/>
      <c r="AA1242" s="183"/>
    </row>
    <row r="1243" spans="9:27" s="3" customFormat="1" ht="12.75">
      <c r="I1243" s="26"/>
      <c r="J1243" s="182"/>
      <c r="K1243" s="182"/>
      <c r="L1243" s="182"/>
      <c r="M1243" s="182"/>
      <c r="N1243" s="182"/>
      <c r="O1243" s="182"/>
      <c r="P1243" s="182"/>
      <c r="Q1243" s="182"/>
      <c r="R1243" s="182"/>
      <c r="S1243" s="182"/>
      <c r="T1243" s="182"/>
      <c r="U1243" s="182"/>
      <c r="V1243" s="182"/>
      <c r="W1243" s="182"/>
      <c r="X1243" s="182"/>
      <c r="Y1243" s="182"/>
      <c r="AA1243" s="183"/>
    </row>
    <row r="1244" spans="9:27" s="3" customFormat="1" ht="12.75">
      <c r="I1244" s="26"/>
      <c r="J1244" s="182"/>
      <c r="K1244" s="182"/>
      <c r="L1244" s="182"/>
      <c r="M1244" s="182"/>
      <c r="N1244" s="182"/>
      <c r="O1244" s="182"/>
      <c r="P1244" s="182"/>
      <c r="Q1244" s="182"/>
      <c r="R1244" s="182"/>
      <c r="S1244" s="182"/>
      <c r="T1244" s="182"/>
      <c r="U1244" s="182"/>
      <c r="V1244" s="182"/>
      <c r="W1244" s="182"/>
      <c r="X1244" s="182"/>
      <c r="Y1244" s="182"/>
      <c r="AA1244" s="183"/>
    </row>
    <row r="1245" spans="9:27" s="3" customFormat="1" ht="12.75">
      <c r="I1245" s="26"/>
      <c r="J1245" s="182"/>
      <c r="K1245" s="182"/>
      <c r="L1245" s="182"/>
      <c r="M1245" s="182"/>
      <c r="N1245" s="182"/>
      <c r="O1245" s="182"/>
      <c r="P1245" s="182"/>
      <c r="Q1245" s="182"/>
      <c r="R1245" s="182"/>
      <c r="S1245" s="182"/>
      <c r="T1245" s="182"/>
      <c r="U1245" s="182"/>
      <c r="V1245" s="182"/>
      <c r="W1245" s="182"/>
      <c r="X1245" s="182"/>
      <c r="Y1245" s="182"/>
      <c r="AA1245" s="183"/>
    </row>
    <row r="1246" spans="9:27" s="3" customFormat="1" ht="12.75">
      <c r="I1246" s="26"/>
      <c r="J1246" s="182"/>
      <c r="K1246" s="182"/>
      <c r="L1246" s="182"/>
      <c r="M1246" s="182"/>
      <c r="N1246" s="182"/>
      <c r="O1246" s="182"/>
      <c r="P1246" s="182"/>
      <c r="Q1246" s="182"/>
      <c r="R1246" s="182"/>
      <c r="S1246" s="182"/>
      <c r="T1246" s="182"/>
      <c r="U1246" s="182"/>
      <c r="V1246" s="182"/>
      <c r="W1246" s="182"/>
      <c r="X1246" s="182"/>
      <c r="Y1246" s="182"/>
      <c r="AA1246" s="183"/>
    </row>
    <row r="1247" spans="9:27" s="3" customFormat="1" ht="12.75">
      <c r="I1247" s="26"/>
      <c r="J1247" s="182"/>
      <c r="K1247" s="182"/>
      <c r="L1247" s="182"/>
      <c r="M1247" s="182"/>
      <c r="N1247" s="182"/>
      <c r="O1247" s="182"/>
      <c r="P1247" s="182"/>
      <c r="Q1247" s="182"/>
      <c r="R1247" s="182"/>
      <c r="S1247" s="182"/>
      <c r="T1247" s="182"/>
      <c r="U1247" s="182"/>
      <c r="V1247" s="182"/>
      <c r="W1247" s="182"/>
      <c r="X1247" s="182"/>
      <c r="Y1247" s="182"/>
      <c r="AA1247" s="183"/>
    </row>
    <row r="1248" spans="9:27" s="3" customFormat="1" ht="12.75">
      <c r="I1248" s="26"/>
      <c r="J1248" s="182"/>
      <c r="K1248" s="182"/>
      <c r="L1248" s="182"/>
      <c r="M1248" s="182"/>
      <c r="N1248" s="182"/>
      <c r="O1248" s="182"/>
      <c r="P1248" s="182"/>
      <c r="Q1248" s="182"/>
      <c r="R1248" s="182"/>
      <c r="S1248" s="182"/>
      <c r="T1248" s="182"/>
      <c r="U1248" s="182"/>
      <c r="V1248" s="182"/>
      <c r="W1248" s="182"/>
      <c r="X1248" s="182"/>
      <c r="Y1248" s="182"/>
      <c r="AA1248" s="183"/>
    </row>
    <row r="1249" spans="9:27" s="3" customFormat="1" ht="12.75">
      <c r="I1249" s="26"/>
      <c r="J1249" s="182"/>
      <c r="K1249" s="182"/>
      <c r="L1249" s="182"/>
      <c r="M1249" s="182"/>
      <c r="N1249" s="182"/>
      <c r="O1249" s="182"/>
      <c r="P1249" s="182"/>
      <c r="Q1249" s="182"/>
      <c r="R1249" s="182"/>
      <c r="S1249" s="182"/>
      <c r="T1249" s="182"/>
      <c r="U1249" s="182"/>
      <c r="V1249" s="182"/>
      <c r="W1249" s="182"/>
      <c r="X1249" s="182"/>
      <c r="Y1249" s="182"/>
      <c r="AA1249" s="183"/>
    </row>
    <row r="1250" spans="9:27" s="3" customFormat="1" ht="12.75">
      <c r="I1250" s="26"/>
      <c r="J1250" s="182"/>
      <c r="K1250" s="182"/>
      <c r="L1250" s="182"/>
      <c r="M1250" s="182"/>
      <c r="N1250" s="182"/>
      <c r="O1250" s="182"/>
      <c r="P1250" s="182"/>
      <c r="Q1250" s="182"/>
      <c r="R1250" s="182"/>
      <c r="S1250" s="182"/>
      <c r="T1250" s="182"/>
      <c r="U1250" s="182"/>
      <c r="V1250" s="182"/>
      <c r="W1250" s="182"/>
      <c r="X1250" s="182"/>
      <c r="Y1250" s="182"/>
      <c r="AA1250" s="183"/>
    </row>
    <row r="1251" spans="9:27" s="3" customFormat="1" ht="12.75">
      <c r="I1251" s="26"/>
      <c r="J1251" s="182"/>
      <c r="K1251" s="182"/>
      <c r="L1251" s="182"/>
      <c r="M1251" s="182"/>
      <c r="N1251" s="182"/>
      <c r="O1251" s="182"/>
      <c r="P1251" s="182"/>
      <c r="Q1251" s="182"/>
      <c r="R1251" s="182"/>
      <c r="S1251" s="182"/>
      <c r="T1251" s="182"/>
      <c r="U1251" s="182"/>
      <c r="V1251" s="182"/>
      <c r="W1251" s="182"/>
      <c r="X1251" s="182"/>
      <c r="Y1251" s="182"/>
      <c r="AA1251" s="183"/>
    </row>
    <row r="1252" spans="9:27" s="3" customFormat="1" ht="12.75">
      <c r="I1252" s="26"/>
      <c r="J1252" s="182"/>
      <c r="K1252" s="182"/>
      <c r="L1252" s="182"/>
      <c r="M1252" s="182"/>
      <c r="N1252" s="182"/>
      <c r="O1252" s="182"/>
      <c r="P1252" s="182"/>
      <c r="Q1252" s="182"/>
      <c r="R1252" s="182"/>
      <c r="S1252" s="182"/>
      <c r="T1252" s="182"/>
      <c r="U1252" s="182"/>
      <c r="V1252" s="182"/>
      <c r="W1252" s="182"/>
      <c r="X1252" s="182"/>
      <c r="Y1252" s="182"/>
      <c r="AA1252" s="183"/>
    </row>
    <row r="1253" spans="9:27" s="3" customFormat="1" ht="12.75">
      <c r="I1253" s="26"/>
      <c r="J1253" s="182"/>
      <c r="K1253" s="182"/>
      <c r="L1253" s="182"/>
      <c r="M1253" s="182"/>
      <c r="N1253" s="182"/>
      <c r="O1253" s="182"/>
      <c r="P1253" s="182"/>
      <c r="Q1253" s="182"/>
      <c r="R1253" s="182"/>
      <c r="S1253" s="182"/>
      <c r="T1253" s="182"/>
      <c r="U1253" s="182"/>
      <c r="V1253" s="182"/>
      <c r="W1253" s="182"/>
      <c r="X1253" s="182"/>
      <c r="Y1253" s="182"/>
      <c r="AA1253" s="183"/>
    </row>
    <row r="1254" spans="9:27" s="3" customFormat="1" ht="12.75">
      <c r="I1254" s="26"/>
      <c r="J1254" s="182"/>
      <c r="K1254" s="182"/>
      <c r="L1254" s="182"/>
      <c r="M1254" s="182"/>
      <c r="N1254" s="182"/>
      <c r="O1254" s="182"/>
      <c r="P1254" s="182"/>
      <c r="Q1254" s="182"/>
      <c r="R1254" s="182"/>
      <c r="S1254" s="182"/>
      <c r="T1254" s="182"/>
      <c r="U1254" s="182"/>
      <c r="V1254" s="182"/>
      <c r="W1254" s="182"/>
      <c r="X1254" s="182"/>
      <c r="Y1254" s="182"/>
      <c r="AA1254" s="183"/>
    </row>
    <row r="1255" spans="9:27" s="3" customFormat="1" ht="12.75">
      <c r="I1255" s="26"/>
      <c r="J1255" s="182"/>
      <c r="K1255" s="182"/>
      <c r="L1255" s="182"/>
      <c r="M1255" s="182"/>
      <c r="N1255" s="182"/>
      <c r="O1255" s="182"/>
      <c r="P1255" s="182"/>
      <c r="Q1255" s="182"/>
      <c r="R1255" s="182"/>
      <c r="S1255" s="182"/>
      <c r="T1255" s="182"/>
      <c r="U1255" s="182"/>
      <c r="V1255" s="182"/>
      <c r="W1255" s="182"/>
      <c r="X1255" s="182"/>
      <c r="Y1255" s="182"/>
      <c r="AA1255" s="183"/>
    </row>
    <row r="1256" spans="9:27" s="3" customFormat="1" ht="12.75">
      <c r="I1256" s="26"/>
      <c r="J1256" s="182"/>
      <c r="K1256" s="182"/>
      <c r="L1256" s="182"/>
      <c r="M1256" s="182"/>
      <c r="N1256" s="182"/>
      <c r="O1256" s="182"/>
      <c r="P1256" s="182"/>
      <c r="Q1256" s="182"/>
      <c r="R1256" s="182"/>
      <c r="S1256" s="182"/>
      <c r="T1256" s="182"/>
      <c r="U1256" s="182"/>
      <c r="V1256" s="182"/>
      <c r="W1256" s="182"/>
      <c r="X1256" s="182"/>
      <c r="Y1256" s="182"/>
      <c r="AA1256" s="183"/>
    </row>
    <row r="1257" spans="9:27" s="3" customFormat="1" ht="12.75">
      <c r="I1257" s="26"/>
      <c r="J1257" s="182"/>
      <c r="K1257" s="182"/>
      <c r="L1257" s="182"/>
      <c r="M1257" s="182"/>
      <c r="N1257" s="182"/>
      <c r="O1257" s="182"/>
      <c r="P1257" s="182"/>
      <c r="Q1257" s="182"/>
      <c r="R1257" s="182"/>
      <c r="S1257" s="182"/>
      <c r="T1257" s="182"/>
      <c r="U1257" s="182"/>
      <c r="V1257" s="182"/>
      <c r="W1257" s="182"/>
      <c r="X1257" s="182"/>
      <c r="Y1257" s="182"/>
      <c r="AA1257" s="183"/>
    </row>
    <row r="1258" spans="9:27" s="3" customFormat="1" ht="12.75">
      <c r="I1258" s="26"/>
      <c r="J1258" s="182"/>
      <c r="K1258" s="182"/>
      <c r="L1258" s="182"/>
      <c r="M1258" s="182"/>
      <c r="N1258" s="182"/>
      <c r="O1258" s="182"/>
      <c r="P1258" s="182"/>
      <c r="Q1258" s="182"/>
      <c r="R1258" s="182"/>
      <c r="S1258" s="182"/>
      <c r="T1258" s="182"/>
      <c r="U1258" s="182"/>
      <c r="V1258" s="182"/>
      <c r="W1258" s="182"/>
      <c r="X1258" s="182"/>
      <c r="Y1258" s="182"/>
      <c r="AA1258" s="183"/>
    </row>
    <row r="1259" spans="9:27" s="3" customFormat="1" ht="12.75">
      <c r="I1259" s="26"/>
      <c r="J1259" s="182"/>
      <c r="K1259" s="182"/>
      <c r="L1259" s="182"/>
      <c r="M1259" s="182"/>
      <c r="N1259" s="182"/>
      <c r="O1259" s="182"/>
      <c r="P1259" s="182"/>
      <c r="Q1259" s="182"/>
      <c r="R1259" s="182"/>
      <c r="S1259" s="182"/>
      <c r="T1259" s="182"/>
      <c r="U1259" s="182"/>
      <c r="V1259" s="182"/>
      <c r="W1259" s="182"/>
      <c r="X1259" s="182"/>
      <c r="Y1259" s="182"/>
      <c r="AA1259" s="183"/>
    </row>
    <row r="1260" spans="9:27" s="3" customFormat="1" ht="12.75">
      <c r="I1260" s="26"/>
      <c r="J1260" s="182"/>
      <c r="K1260" s="182"/>
      <c r="L1260" s="182"/>
      <c r="M1260" s="182"/>
      <c r="N1260" s="182"/>
      <c r="O1260" s="182"/>
      <c r="P1260" s="182"/>
      <c r="Q1260" s="182"/>
      <c r="R1260" s="182"/>
      <c r="S1260" s="182"/>
      <c r="T1260" s="182"/>
      <c r="U1260" s="182"/>
      <c r="V1260" s="182"/>
      <c r="W1260" s="182"/>
      <c r="X1260" s="182"/>
      <c r="Y1260" s="182"/>
      <c r="AA1260" s="183"/>
    </row>
    <row r="1261" spans="9:27" s="3" customFormat="1" ht="12.75">
      <c r="I1261" s="26"/>
      <c r="J1261" s="182"/>
      <c r="K1261" s="182"/>
      <c r="L1261" s="182"/>
      <c r="M1261" s="182"/>
      <c r="N1261" s="182"/>
      <c r="O1261" s="182"/>
      <c r="P1261" s="182"/>
      <c r="Q1261" s="182"/>
      <c r="R1261" s="182"/>
      <c r="S1261" s="182"/>
      <c r="T1261" s="182"/>
      <c r="U1261" s="182"/>
      <c r="V1261" s="182"/>
      <c r="W1261" s="182"/>
      <c r="X1261" s="182"/>
      <c r="Y1261" s="182"/>
      <c r="AA1261" s="183"/>
    </row>
    <row r="1262" spans="9:27" s="3" customFormat="1" ht="12.75">
      <c r="I1262" s="26"/>
      <c r="J1262" s="182"/>
      <c r="K1262" s="182"/>
      <c r="L1262" s="182"/>
      <c r="M1262" s="182"/>
      <c r="N1262" s="182"/>
      <c r="O1262" s="182"/>
      <c r="P1262" s="182"/>
      <c r="Q1262" s="182"/>
      <c r="R1262" s="182"/>
      <c r="S1262" s="182"/>
      <c r="T1262" s="182"/>
      <c r="U1262" s="182"/>
      <c r="V1262" s="182"/>
      <c r="W1262" s="182"/>
      <c r="X1262" s="182"/>
      <c r="Y1262" s="182"/>
      <c r="AA1262" s="183"/>
    </row>
    <row r="1263" spans="9:27" s="3" customFormat="1" ht="12.75">
      <c r="I1263" s="26"/>
      <c r="J1263" s="182"/>
      <c r="K1263" s="182"/>
      <c r="L1263" s="182"/>
      <c r="M1263" s="182"/>
      <c r="N1263" s="182"/>
      <c r="O1263" s="182"/>
      <c r="P1263" s="182"/>
      <c r="Q1263" s="182"/>
      <c r="R1263" s="182"/>
      <c r="S1263" s="182"/>
      <c r="T1263" s="182"/>
      <c r="U1263" s="182"/>
      <c r="V1263" s="182"/>
      <c r="W1263" s="182"/>
      <c r="X1263" s="182"/>
      <c r="Y1263" s="182"/>
      <c r="AA1263" s="183"/>
    </row>
    <row r="1264" spans="9:27" s="3" customFormat="1" ht="12.75">
      <c r="I1264" s="26"/>
      <c r="J1264" s="182"/>
      <c r="K1264" s="182"/>
      <c r="L1264" s="182"/>
      <c r="M1264" s="182"/>
      <c r="N1264" s="182"/>
      <c r="O1264" s="182"/>
      <c r="P1264" s="182"/>
      <c r="Q1264" s="182"/>
      <c r="R1264" s="182"/>
      <c r="S1264" s="182"/>
      <c r="T1264" s="182"/>
      <c r="U1264" s="182"/>
      <c r="V1264" s="182"/>
      <c r="W1264" s="182"/>
      <c r="X1264" s="182"/>
      <c r="Y1264" s="182"/>
      <c r="AA1264" s="183"/>
    </row>
    <row r="1265" spans="9:27" s="3" customFormat="1" ht="12.75">
      <c r="I1265" s="26"/>
      <c r="J1265" s="182"/>
      <c r="K1265" s="182"/>
      <c r="L1265" s="182"/>
      <c r="M1265" s="182"/>
      <c r="N1265" s="182"/>
      <c r="O1265" s="182"/>
      <c r="P1265" s="182"/>
      <c r="Q1265" s="182"/>
      <c r="R1265" s="182"/>
      <c r="S1265" s="182"/>
      <c r="T1265" s="182"/>
      <c r="U1265" s="182"/>
      <c r="V1265" s="182"/>
      <c r="W1265" s="182"/>
      <c r="X1265" s="182"/>
      <c r="Y1265" s="182"/>
      <c r="AA1265" s="183"/>
    </row>
    <row r="1266" spans="9:27" s="3" customFormat="1" ht="12.75">
      <c r="I1266" s="26"/>
      <c r="J1266" s="182"/>
      <c r="K1266" s="182"/>
      <c r="L1266" s="182"/>
      <c r="M1266" s="182"/>
      <c r="N1266" s="182"/>
      <c r="O1266" s="182"/>
      <c r="P1266" s="182"/>
      <c r="Q1266" s="182"/>
      <c r="R1266" s="182"/>
      <c r="S1266" s="182"/>
      <c r="T1266" s="182"/>
      <c r="U1266" s="182"/>
      <c r="V1266" s="182"/>
      <c r="W1266" s="182"/>
      <c r="X1266" s="182"/>
      <c r="Y1266" s="182"/>
      <c r="AA1266" s="183"/>
    </row>
    <row r="1267" spans="9:27" s="3" customFormat="1" ht="12.75">
      <c r="I1267" s="26"/>
      <c r="J1267" s="182"/>
      <c r="K1267" s="182"/>
      <c r="L1267" s="182"/>
      <c r="M1267" s="182"/>
      <c r="N1267" s="182"/>
      <c r="O1267" s="182"/>
      <c r="P1267" s="182"/>
      <c r="Q1267" s="182"/>
      <c r="R1267" s="182"/>
      <c r="S1267" s="182"/>
      <c r="T1267" s="182"/>
      <c r="U1267" s="182"/>
      <c r="V1267" s="182"/>
      <c r="W1267" s="182"/>
      <c r="X1267" s="182"/>
      <c r="Y1267" s="182"/>
      <c r="AA1267" s="183"/>
    </row>
    <row r="1268" spans="9:27" s="3" customFormat="1" ht="12.75">
      <c r="I1268" s="26"/>
      <c r="J1268" s="182"/>
      <c r="K1268" s="182"/>
      <c r="L1268" s="182"/>
      <c r="M1268" s="182"/>
      <c r="N1268" s="182"/>
      <c r="O1268" s="182"/>
      <c r="P1268" s="182"/>
      <c r="Q1268" s="182"/>
      <c r="R1268" s="182"/>
      <c r="S1268" s="182"/>
      <c r="T1268" s="182"/>
      <c r="U1268" s="182"/>
      <c r="V1268" s="182"/>
      <c r="W1268" s="182"/>
      <c r="X1268" s="182"/>
      <c r="Y1268" s="182"/>
      <c r="AA1268" s="183"/>
    </row>
    <row r="1269" spans="9:27" s="3" customFormat="1" ht="12.75">
      <c r="I1269" s="26"/>
      <c r="J1269" s="182"/>
      <c r="K1269" s="182"/>
      <c r="L1269" s="182"/>
      <c r="M1269" s="182"/>
      <c r="N1269" s="182"/>
      <c r="O1269" s="182"/>
      <c r="P1269" s="182"/>
      <c r="Q1269" s="182"/>
      <c r="R1269" s="182"/>
      <c r="S1269" s="182"/>
      <c r="T1269" s="182"/>
      <c r="U1269" s="182"/>
      <c r="V1269" s="182"/>
      <c r="W1269" s="182"/>
      <c r="X1269" s="182"/>
      <c r="Y1269" s="182"/>
      <c r="AA1269" s="183"/>
    </row>
    <row r="1270" spans="9:27" s="3" customFormat="1" ht="12.75">
      <c r="I1270" s="26"/>
      <c r="J1270" s="182"/>
      <c r="K1270" s="182"/>
      <c r="L1270" s="182"/>
      <c r="M1270" s="182"/>
      <c r="N1270" s="182"/>
      <c r="O1270" s="182"/>
      <c r="P1270" s="182"/>
      <c r="Q1270" s="182"/>
      <c r="R1270" s="182"/>
      <c r="S1270" s="182"/>
      <c r="T1270" s="182"/>
      <c r="U1270" s="182"/>
      <c r="V1270" s="182"/>
      <c r="W1270" s="182"/>
      <c r="X1270" s="182"/>
      <c r="Y1270" s="182"/>
      <c r="AA1270" s="183"/>
    </row>
    <row r="1271" spans="9:27" s="3" customFormat="1" ht="12.75">
      <c r="I1271" s="26"/>
      <c r="J1271" s="182"/>
      <c r="K1271" s="182"/>
      <c r="L1271" s="182"/>
      <c r="M1271" s="182"/>
      <c r="N1271" s="182"/>
      <c r="O1271" s="182"/>
      <c r="P1271" s="182"/>
      <c r="Q1271" s="182"/>
      <c r="R1271" s="182"/>
      <c r="S1271" s="182"/>
      <c r="T1271" s="182"/>
      <c r="U1271" s="182"/>
      <c r="V1271" s="182"/>
      <c r="W1271" s="182"/>
      <c r="X1271" s="182"/>
      <c r="Y1271" s="182"/>
      <c r="AA1271" s="183"/>
    </row>
    <row r="1272" spans="9:27" s="3" customFormat="1" ht="12.75">
      <c r="I1272" s="26"/>
      <c r="J1272" s="182"/>
      <c r="K1272" s="182"/>
      <c r="L1272" s="182"/>
      <c r="M1272" s="182"/>
      <c r="N1272" s="182"/>
      <c r="O1272" s="182"/>
      <c r="P1272" s="182"/>
      <c r="Q1272" s="182"/>
      <c r="R1272" s="182"/>
      <c r="S1272" s="182"/>
      <c r="T1272" s="182"/>
      <c r="U1272" s="182"/>
      <c r="V1272" s="182"/>
      <c r="W1272" s="182"/>
      <c r="X1272" s="182"/>
      <c r="Y1272" s="182"/>
      <c r="AA1272" s="183"/>
    </row>
    <row r="1273" spans="9:27" s="3" customFormat="1" ht="12.75">
      <c r="I1273" s="26"/>
      <c r="J1273" s="182"/>
      <c r="K1273" s="182"/>
      <c r="L1273" s="182"/>
      <c r="M1273" s="182"/>
      <c r="N1273" s="182"/>
      <c r="O1273" s="182"/>
      <c r="P1273" s="182"/>
      <c r="Q1273" s="182"/>
      <c r="R1273" s="182"/>
      <c r="S1273" s="182"/>
      <c r="T1273" s="182"/>
      <c r="U1273" s="182"/>
      <c r="V1273" s="182"/>
      <c r="W1273" s="182"/>
      <c r="X1273" s="182"/>
      <c r="Y1273" s="182"/>
      <c r="AA1273" s="183"/>
    </row>
    <row r="1274" spans="9:27" s="3" customFormat="1" ht="12.75">
      <c r="I1274" s="26"/>
      <c r="J1274" s="182"/>
      <c r="K1274" s="182"/>
      <c r="L1274" s="182"/>
      <c r="M1274" s="182"/>
      <c r="N1274" s="182"/>
      <c r="O1274" s="182"/>
      <c r="P1274" s="182"/>
      <c r="Q1274" s="182"/>
      <c r="R1274" s="182"/>
      <c r="S1274" s="182"/>
      <c r="T1274" s="182"/>
      <c r="U1274" s="182"/>
      <c r="V1274" s="182"/>
      <c r="W1274" s="182"/>
      <c r="X1274" s="182"/>
      <c r="Y1274" s="182"/>
      <c r="AA1274" s="183"/>
    </row>
    <row r="1275" spans="9:27" s="3" customFormat="1" ht="12.75">
      <c r="I1275" s="26"/>
      <c r="J1275" s="182"/>
      <c r="K1275" s="182"/>
      <c r="L1275" s="182"/>
      <c r="M1275" s="182"/>
      <c r="N1275" s="182"/>
      <c r="O1275" s="182"/>
      <c r="P1275" s="182"/>
      <c r="Q1275" s="182"/>
      <c r="R1275" s="182"/>
      <c r="S1275" s="182"/>
      <c r="T1275" s="182"/>
      <c r="U1275" s="182"/>
      <c r="V1275" s="182"/>
      <c r="W1275" s="182"/>
      <c r="X1275" s="182"/>
      <c r="Y1275" s="182"/>
      <c r="AA1275" s="183"/>
    </row>
    <row r="1276" spans="9:27" s="3" customFormat="1" ht="12.75">
      <c r="I1276" s="26"/>
      <c r="J1276" s="182"/>
      <c r="K1276" s="182"/>
      <c r="L1276" s="182"/>
      <c r="M1276" s="182"/>
      <c r="N1276" s="182"/>
      <c r="O1276" s="182"/>
      <c r="P1276" s="182"/>
      <c r="Q1276" s="182"/>
      <c r="R1276" s="182"/>
      <c r="S1276" s="182"/>
      <c r="T1276" s="182"/>
      <c r="U1276" s="182"/>
      <c r="V1276" s="182"/>
      <c r="W1276" s="182"/>
      <c r="X1276" s="182"/>
      <c r="Y1276" s="182"/>
      <c r="AA1276" s="183"/>
    </row>
    <row r="1277" spans="9:27" s="3" customFormat="1" ht="12.75">
      <c r="I1277" s="26"/>
      <c r="J1277" s="182"/>
      <c r="K1277" s="182"/>
      <c r="L1277" s="182"/>
      <c r="M1277" s="182"/>
      <c r="N1277" s="182"/>
      <c r="O1277" s="182"/>
      <c r="P1277" s="182"/>
      <c r="Q1277" s="182"/>
      <c r="R1277" s="182"/>
      <c r="S1277" s="182"/>
      <c r="T1277" s="182"/>
      <c r="U1277" s="182"/>
      <c r="V1277" s="182"/>
      <c r="W1277" s="182"/>
      <c r="X1277" s="182"/>
      <c r="Y1277" s="182"/>
      <c r="AA1277" s="183"/>
    </row>
    <row r="1278" spans="9:27" s="3" customFormat="1" ht="12.75">
      <c r="I1278" s="26"/>
      <c r="J1278" s="182"/>
      <c r="K1278" s="182"/>
      <c r="L1278" s="182"/>
      <c r="M1278" s="182"/>
      <c r="N1278" s="182"/>
      <c r="O1278" s="182"/>
      <c r="P1278" s="182"/>
      <c r="Q1278" s="182"/>
      <c r="R1278" s="182"/>
      <c r="S1278" s="182"/>
      <c r="T1278" s="182"/>
      <c r="U1278" s="182"/>
      <c r="V1278" s="182"/>
      <c r="W1278" s="182"/>
      <c r="X1278" s="182"/>
      <c r="Y1278" s="182"/>
      <c r="AA1278" s="183"/>
    </row>
    <row r="1279" spans="9:27" s="3" customFormat="1" ht="12.75">
      <c r="I1279" s="26"/>
      <c r="J1279" s="182"/>
      <c r="K1279" s="182"/>
      <c r="L1279" s="182"/>
      <c r="M1279" s="182"/>
      <c r="N1279" s="182"/>
      <c r="O1279" s="182"/>
      <c r="P1279" s="182"/>
      <c r="Q1279" s="182"/>
      <c r="R1279" s="182"/>
      <c r="S1279" s="182"/>
      <c r="T1279" s="182"/>
      <c r="U1279" s="182"/>
      <c r="V1279" s="182"/>
      <c r="W1279" s="182"/>
      <c r="X1279" s="182"/>
      <c r="Y1279" s="182"/>
      <c r="AA1279" s="183"/>
    </row>
    <row r="1280" spans="9:27" s="3" customFormat="1" ht="12.75">
      <c r="I1280" s="26"/>
      <c r="J1280" s="182"/>
      <c r="K1280" s="182"/>
      <c r="L1280" s="182"/>
      <c r="M1280" s="182"/>
      <c r="N1280" s="182"/>
      <c r="O1280" s="182"/>
      <c r="P1280" s="182"/>
      <c r="Q1280" s="182"/>
      <c r="R1280" s="182"/>
      <c r="S1280" s="182"/>
      <c r="T1280" s="182"/>
      <c r="U1280" s="182"/>
      <c r="V1280" s="182"/>
      <c r="W1280" s="182"/>
      <c r="X1280" s="182"/>
      <c r="Y1280" s="182"/>
      <c r="AA1280" s="183"/>
    </row>
    <row r="1281" spans="9:27" s="3" customFormat="1" ht="12.75">
      <c r="I1281" s="26"/>
      <c r="J1281" s="182"/>
      <c r="K1281" s="182"/>
      <c r="L1281" s="182"/>
      <c r="M1281" s="182"/>
      <c r="N1281" s="182"/>
      <c r="O1281" s="182"/>
      <c r="P1281" s="182"/>
      <c r="Q1281" s="182"/>
      <c r="R1281" s="182"/>
      <c r="S1281" s="182"/>
      <c r="T1281" s="182"/>
      <c r="U1281" s="182"/>
      <c r="V1281" s="182"/>
      <c r="W1281" s="182"/>
      <c r="X1281" s="182"/>
      <c r="Y1281" s="182"/>
      <c r="AA1281" s="183"/>
    </row>
    <row r="1282" spans="9:27" s="3" customFormat="1" ht="12.75">
      <c r="I1282" s="26"/>
      <c r="J1282" s="182"/>
      <c r="K1282" s="182"/>
      <c r="L1282" s="182"/>
      <c r="M1282" s="182"/>
      <c r="N1282" s="182"/>
      <c r="O1282" s="182"/>
      <c r="P1282" s="182"/>
      <c r="Q1282" s="182"/>
      <c r="R1282" s="182"/>
      <c r="S1282" s="182"/>
      <c r="T1282" s="182"/>
      <c r="U1282" s="182"/>
      <c r="V1282" s="182"/>
      <c r="W1282" s="182"/>
      <c r="X1282" s="182"/>
      <c r="Y1282" s="182"/>
      <c r="AA1282" s="183"/>
    </row>
    <row r="1283" spans="9:27" s="3" customFormat="1" ht="12.75">
      <c r="I1283" s="26"/>
      <c r="J1283" s="182"/>
      <c r="K1283" s="182"/>
      <c r="L1283" s="182"/>
      <c r="M1283" s="182"/>
      <c r="N1283" s="182"/>
      <c r="O1283" s="182"/>
      <c r="P1283" s="182"/>
      <c r="Q1283" s="182"/>
      <c r="R1283" s="182"/>
      <c r="S1283" s="182"/>
      <c r="T1283" s="182"/>
      <c r="U1283" s="182"/>
      <c r="V1283" s="182"/>
      <c r="W1283" s="182"/>
      <c r="X1283" s="182"/>
      <c r="Y1283" s="182"/>
      <c r="AA1283" s="183"/>
    </row>
    <row r="1284" spans="9:27" s="3" customFormat="1" ht="12.75">
      <c r="I1284" s="26"/>
      <c r="J1284" s="182"/>
      <c r="K1284" s="182"/>
      <c r="L1284" s="182"/>
      <c r="M1284" s="182"/>
      <c r="N1284" s="182"/>
      <c r="O1284" s="182"/>
      <c r="P1284" s="182"/>
      <c r="Q1284" s="182"/>
      <c r="R1284" s="182"/>
      <c r="S1284" s="182"/>
      <c r="T1284" s="182"/>
      <c r="U1284" s="182"/>
      <c r="V1284" s="182"/>
      <c r="W1284" s="182"/>
      <c r="X1284" s="182"/>
      <c r="Y1284" s="182"/>
      <c r="AA1284" s="183"/>
    </row>
    <row r="1285" spans="9:27" s="3" customFormat="1" ht="12.75">
      <c r="I1285" s="26"/>
      <c r="J1285" s="182"/>
      <c r="K1285" s="182"/>
      <c r="L1285" s="182"/>
      <c r="M1285" s="182"/>
      <c r="N1285" s="182"/>
      <c r="O1285" s="182"/>
      <c r="P1285" s="182"/>
      <c r="Q1285" s="182"/>
      <c r="R1285" s="182"/>
      <c r="S1285" s="182"/>
      <c r="T1285" s="182"/>
      <c r="U1285" s="182"/>
      <c r="V1285" s="182"/>
      <c r="W1285" s="182"/>
      <c r="X1285" s="182"/>
      <c r="Y1285" s="182"/>
      <c r="AA1285" s="183"/>
    </row>
    <row r="1286" spans="9:27" s="3" customFormat="1" ht="12.75">
      <c r="I1286" s="26"/>
      <c r="J1286" s="182"/>
      <c r="K1286" s="182"/>
      <c r="L1286" s="182"/>
      <c r="M1286" s="182"/>
      <c r="N1286" s="182"/>
      <c r="O1286" s="182"/>
      <c r="P1286" s="182"/>
      <c r="Q1286" s="182"/>
      <c r="R1286" s="182"/>
      <c r="S1286" s="182"/>
      <c r="T1286" s="182"/>
      <c r="U1286" s="182"/>
      <c r="V1286" s="182"/>
      <c r="W1286" s="182"/>
      <c r="X1286" s="182"/>
      <c r="Y1286" s="182"/>
      <c r="AA1286" s="183"/>
    </row>
    <row r="1287" spans="9:27" s="3" customFormat="1" ht="12.75">
      <c r="I1287" s="26"/>
      <c r="J1287" s="182"/>
      <c r="K1287" s="182"/>
      <c r="L1287" s="182"/>
      <c r="M1287" s="182"/>
      <c r="N1287" s="182"/>
      <c r="O1287" s="182"/>
      <c r="P1287" s="182"/>
      <c r="Q1287" s="182"/>
      <c r="R1287" s="182"/>
      <c r="S1287" s="182"/>
      <c r="T1287" s="182"/>
      <c r="U1287" s="182"/>
      <c r="V1287" s="182"/>
      <c r="W1287" s="182"/>
      <c r="X1287" s="182"/>
      <c r="Y1287" s="182"/>
      <c r="AA1287" s="183"/>
    </row>
    <row r="1288" spans="9:27" s="3" customFormat="1" ht="12.75">
      <c r="I1288" s="26"/>
      <c r="J1288" s="182"/>
      <c r="K1288" s="182"/>
      <c r="L1288" s="182"/>
      <c r="M1288" s="182"/>
      <c r="N1288" s="182"/>
      <c r="O1288" s="182"/>
      <c r="P1288" s="182"/>
      <c r="Q1288" s="182"/>
      <c r="R1288" s="182"/>
      <c r="S1288" s="182"/>
      <c r="T1288" s="182"/>
      <c r="U1288" s="182"/>
      <c r="V1288" s="182"/>
      <c r="W1288" s="182"/>
      <c r="X1288" s="182"/>
      <c r="Y1288" s="182"/>
      <c r="AA1288" s="183"/>
    </row>
    <row r="1289" spans="9:27" s="3" customFormat="1" ht="12.75">
      <c r="I1289" s="26"/>
      <c r="J1289" s="182"/>
      <c r="K1289" s="182"/>
      <c r="L1289" s="182"/>
      <c r="M1289" s="182"/>
      <c r="N1289" s="182"/>
      <c r="O1289" s="182"/>
      <c r="P1289" s="182"/>
      <c r="Q1289" s="182"/>
      <c r="R1289" s="182"/>
      <c r="S1289" s="182"/>
      <c r="T1289" s="182"/>
      <c r="U1289" s="182"/>
      <c r="V1289" s="182"/>
      <c r="W1289" s="182"/>
      <c r="X1289" s="182"/>
      <c r="Y1289" s="182"/>
      <c r="AA1289" s="183"/>
    </row>
    <row r="1290" spans="9:27" s="3" customFormat="1" ht="12.75">
      <c r="I1290" s="26"/>
      <c r="J1290" s="182"/>
      <c r="K1290" s="182"/>
      <c r="L1290" s="182"/>
      <c r="M1290" s="182"/>
      <c r="N1290" s="182"/>
      <c r="O1290" s="182"/>
      <c r="P1290" s="182"/>
      <c r="Q1290" s="182"/>
      <c r="R1290" s="182"/>
      <c r="S1290" s="182"/>
      <c r="T1290" s="182"/>
      <c r="U1290" s="182"/>
      <c r="V1290" s="182"/>
      <c r="W1290" s="182"/>
      <c r="X1290" s="182"/>
      <c r="Y1290" s="182"/>
      <c r="AA1290" s="183"/>
    </row>
    <row r="1291" spans="9:27" s="3" customFormat="1" ht="12.75">
      <c r="I1291" s="26"/>
      <c r="J1291" s="182"/>
      <c r="K1291" s="182"/>
      <c r="L1291" s="182"/>
      <c r="M1291" s="182"/>
      <c r="N1291" s="182"/>
      <c r="O1291" s="182"/>
      <c r="P1291" s="182"/>
      <c r="Q1291" s="182"/>
      <c r="R1291" s="182"/>
      <c r="S1291" s="182"/>
      <c r="T1291" s="182"/>
      <c r="U1291" s="182"/>
      <c r="V1291" s="182"/>
      <c r="W1291" s="182"/>
      <c r="X1291" s="182"/>
      <c r="Y1291" s="182"/>
      <c r="AA1291" s="183"/>
    </row>
    <row r="1292" spans="9:27" s="3" customFormat="1" ht="12.75">
      <c r="I1292" s="26"/>
      <c r="J1292" s="182"/>
      <c r="K1292" s="182"/>
      <c r="L1292" s="182"/>
      <c r="M1292" s="182"/>
      <c r="N1292" s="182"/>
      <c r="O1292" s="182"/>
      <c r="P1292" s="182"/>
      <c r="Q1292" s="182"/>
      <c r="R1292" s="182"/>
      <c r="S1292" s="182"/>
      <c r="T1292" s="182"/>
      <c r="U1292" s="182"/>
      <c r="V1292" s="182"/>
      <c r="W1292" s="182"/>
      <c r="X1292" s="182"/>
      <c r="Y1292" s="182"/>
      <c r="AA1292" s="183"/>
    </row>
    <row r="1293" spans="9:27" s="3" customFormat="1" ht="12.75">
      <c r="I1293" s="26"/>
      <c r="J1293" s="182"/>
      <c r="K1293" s="182"/>
      <c r="L1293" s="182"/>
      <c r="M1293" s="182"/>
      <c r="N1293" s="182"/>
      <c r="O1293" s="182"/>
      <c r="P1293" s="182"/>
      <c r="Q1293" s="182"/>
      <c r="R1293" s="182"/>
      <c r="S1293" s="182"/>
      <c r="T1293" s="182"/>
      <c r="U1293" s="182"/>
      <c r="V1293" s="182"/>
      <c r="W1293" s="182"/>
      <c r="X1293" s="182"/>
      <c r="Y1293" s="182"/>
      <c r="AA1293" s="183"/>
    </row>
    <row r="1294" spans="9:27" s="3" customFormat="1" ht="12.75">
      <c r="I1294" s="26"/>
      <c r="J1294" s="182"/>
      <c r="K1294" s="182"/>
      <c r="L1294" s="182"/>
      <c r="M1294" s="182"/>
      <c r="N1294" s="182"/>
      <c r="O1294" s="182"/>
      <c r="P1294" s="182"/>
      <c r="Q1294" s="182"/>
      <c r="R1294" s="182"/>
      <c r="S1294" s="182"/>
      <c r="T1294" s="182"/>
      <c r="U1294" s="182"/>
      <c r="V1294" s="182"/>
      <c r="W1294" s="182"/>
      <c r="X1294" s="182"/>
      <c r="Y1294" s="182"/>
      <c r="AA1294" s="183"/>
    </row>
    <row r="1295" spans="9:27" s="3" customFormat="1" ht="12.75">
      <c r="I1295" s="26"/>
      <c r="J1295" s="182"/>
      <c r="K1295" s="182"/>
      <c r="L1295" s="182"/>
      <c r="M1295" s="182"/>
      <c r="N1295" s="182"/>
      <c r="O1295" s="182"/>
      <c r="P1295" s="182"/>
      <c r="Q1295" s="182"/>
      <c r="R1295" s="182"/>
      <c r="S1295" s="182"/>
      <c r="T1295" s="182"/>
      <c r="U1295" s="182"/>
      <c r="V1295" s="182"/>
      <c r="W1295" s="182"/>
      <c r="X1295" s="182"/>
      <c r="Y1295" s="182"/>
      <c r="AA1295" s="183"/>
    </row>
    <row r="1296" spans="9:27" s="3" customFormat="1" ht="12.75">
      <c r="I1296" s="26"/>
      <c r="J1296" s="182"/>
      <c r="K1296" s="182"/>
      <c r="L1296" s="182"/>
      <c r="M1296" s="182"/>
      <c r="N1296" s="182"/>
      <c r="O1296" s="182"/>
      <c r="P1296" s="182"/>
      <c r="Q1296" s="182"/>
      <c r="R1296" s="182"/>
      <c r="S1296" s="182"/>
      <c r="T1296" s="182"/>
      <c r="U1296" s="182"/>
      <c r="V1296" s="182"/>
      <c r="W1296" s="182"/>
      <c r="X1296" s="182"/>
      <c r="Y1296" s="182"/>
      <c r="AA1296" s="183"/>
    </row>
    <row r="1297" spans="9:27" s="3" customFormat="1" ht="12.75">
      <c r="I1297" s="26"/>
      <c r="J1297" s="182"/>
      <c r="K1297" s="182"/>
      <c r="L1297" s="182"/>
      <c r="M1297" s="182"/>
      <c r="N1297" s="182"/>
      <c r="O1297" s="182"/>
      <c r="P1297" s="182"/>
      <c r="Q1297" s="182"/>
      <c r="R1297" s="182"/>
      <c r="S1297" s="182"/>
      <c r="T1297" s="182"/>
      <c r="U1297" s="182"/>
      <c r="V1297" s="182"/>
      <c r="W1297" s="182"/>
      <c r="X1297" s="182"/>
      <c r="Y1297" s="182"/>
      <c r="AA1297" s="183"/>
    </row>
    <row r="1298" spans="9:27" s="3" customFormat="1" ht="12.75">
      <c r="I1298" s="26"/>
      <c r="J1298" s="182"/>
      <c r="K1298" s="182"/>
      <c r="L1298" s="182"/>
      <c r="M1298" s="182"/>
      <c r="N1298" s="182"/>
      <c r="O1298" s="182"/>
      <c r="P1298" s="182"/>
      <c r="Q1298" s="182"/>
      <c r="R1298" s="182"/>
      <c r="S1298" s="182"/>
      <c r="T1298" s="182"/>
      <c r="U1298" s="182"/>
      <c r="V1298" s="182"/>
      <c r="W1298" s="182"/>
      <c r="X1298" s="182"/>
      <c r="Y1298" s="182"/>
      <c r="AA1298" s="183"/>
    </row>
    <row r="1299" spans="9:27" s="3" customFormat="1" ht="12.75">
      <c r="I1299" s="26"/>
      <c r="J1299" s="182"/>
      <c r="K1299" s="182"/>
      <c r="L1299" s="182"/>
      <c r="M1299" s="182"/>
      <c r="N1299" s="182"/>
      <c r="O1299" s="182"/>
      <c r="P1299" s="182"/>
      <c r="Q1299" s="182"/>
      <c r="R1299" s="182"/>
      <c r="S1299" s="182"/>
      <c r="T1299" s="182"/>
      <c r="U1299" s="182"/>
      <c r="V1299" s="182"/>
      <c r="W1299" s="182"/>
      <c r="X1299" s="182"/>
      <c r="Y1299" s="182"/>
      <c r="AA1299" s="183"/>
    </row>
    <row r="1300" spans="9:27" s="3" customFormat="1" ht="12.75">
      <c r="I1300" s="26"/>
      <c r="J1300" s="182"/>
      <c r="K1300" s="182"/>
      <c r="L1300" s="182"/>
      <c r="M1300" s="182"/>
      <c r="N1300" s="182"/>
      <c r="O1300" s="182"/>
      <c r="P1300" s="182"/>
      <c r="Q1300" s="182"/>
      <c r="R1300" s="182"/>
      <c r="S1300" s="182"/>
      <c r="T1300" s="182"/>
      <c r="U1300" s="182"/>
      <c r="V1300" s="182"/>
      <c r="W1300" s="182"/>
      <c r="X1300" s="182"/>
      <c r="Y1300" s="182"/>
      <c r="AA1300" s="183"/>
    </row>
    <row r="1301" spans="9:27" s="3" customFormat="1" ht="12.75">
      <c r="I1301" s="26"/>
      <c r="J1301" s="182"/>
      <c r="K1301" s="182"/>
      <c r="L1301" s="182"/>
      <c r="M1301" s="182"/>
      <c r="N1301" s="182"/>
      <c r="O1301" s="182"/>
      <c r="P1301" s="182"/>
      <c r="Q1301" s="182"/>
      <c r="R1301" s="182"/>
      <c r="S1301" s="182"/>
      <c r="T1301" s="182"/>
      <c r="U1301" s="182"/>
      <c r="V1301" s="182"/>
      <c r="W1301" s="182"/>
      <c r="X1301" s="182"/>
      <c r="Y1301" s="182"/>
      <c r="AA1301" s="183"/>
    </row>
    <row r="1302" spans="9:27" s="3" customFormat="1" ht="12.75">
      <c r="I1302" s="26"/>
      <c r="J1302" s="182"/>
      <c r="K1302" s="182"/>
      <c r="L1302" s="182"/>
      <c r="M1302" s="182"/>
      <c r="N1302" s="182"/>
      <c r="O1302" s="182"/>
      <c r="P1302" s="182"/>
      <c r="Q1302" s="182"/>
      <c r="R1302" s="182"/>
      <c r="S1302" s="182"/>
      <c r="T1302" s="182"/>
      <c r="U1302" s="182"/>
      <c r="V1302" s="182"/>
      <c r="W1302" s="182"/>
      <c r="X1302" s="182"/>
      <c r="Y1302" s="182"/>
      <c r="AA1302" s="183"/>
    </row>
    <row r="1303" spans="9:27" s="3" customFormat="1" ht="12.75">
      <c r="I1303" s="26"/>
      <c r="J1303" s="182"/>
      <c r="K1303" s="182"/>
      <c r="L1303" s="182"/>
      <c r="M1303" s="182"/>
      <c r="N1303" s="182"/>
      <c r="O1303" s="182"/>
      <c r="P1303" s="182"/>
      <c r="Q1303" s="182"/>
      <c r="R1303" s="182"/>
      <c r="S1303" s="182"/>
      <c r="T1303" s="182"/>
      <c r="U1303" s="182"/>
      <c r="V1303" s="182"/>
      <c r="W1303" s="182"/>
      <c r="X1303" s="182"/>
      <c r="Y1303" s="182"/>
      <c r="AA1303" s="183"/>
    </row>
    <row r="1304" spans="9:27" s="3" customFormat="1" ht="12.75">
      <c r="I1304" s="26"/>
      <c r="J1304" s="182"/>
      <c r="K1304" s="182"/>
      <c r="L1304" s="182"/>
      <c r="M1304" s="182"/>
      <c r="N1304" s="182"/>
      <c r="O1304" s="182"/>
      <c r="P1304" s="182"/>
      <c r="Q1304" s="182"/>
      <c r="R1304" s="182"/>
      <c r="S1304" s="182"/>
      <c r="T1304" s="182"/>
      <c r="U1304" s="182"/>
      <c r="V1304" s="182"/>
      <c r="W1304" s="182"/>
      <c r="X1304" s="182"/>
      <c r="Y1304" s="182"/>
      <c r="AA1304" s="183"/>
    </row>
    <row r="1305" spans="9:27" s="3" customFormat="1" ht="12.75">
      <c r="I1305" s="26"/>
      <c r="J1305" s="182"/>
      <c r="K1305" s="182"/>
      <c r="L1305" s="182"/>
      <c r="M1305" s="182"/>
      <c r="N1305" s="182"/>
      <c r="O1305" s="182"/>
      <c r="P1305" s="182"/>
      <c r="Q1305" s="182"/>
      <c r="R1305" s="182"/>
      <c r="S1305" s="182"/>
      <c r="T1305" s="182"/>
      <c r="U1305" s="182"/>
      <c r="V1305" s="182"/>
      <c r="W1305" s="182"/>
      <c r="X1305" s="182"/>
      <c r="Y1305" s="182"/>
      <c r="AA1305" s="183"/>
    </row>
    <row r="1306" spans="9:27" s="3" customFormat="1" ht="12.75">
      <c r="I1306" s="26"/>
      <c r="J1306" s="182"/>
      <c r="K1306" s="182"/>
      <c r="L1306" s="182"/>
      <c r="M1306" s="182"/>
      <c r="N1306" s="182"/>
      <c r="O1306" s="182"/>
      <c r="P1306" s="182"/>
      <c r="Q1306" s="182"/>
      <c r="R1306" s="182"/>
      <c r="S1306" s="182"/>
      <c r="T1306" s="182"/>
      <c r="U1306" s="182"/>
      <c r="V1306" s="182"/>
      <c r="W1306" s="182"/>
      <c r="X1306" s="182"/>
      <c r="Y1306" s="182"/>
      <c r="AA1306" s="183"/>
    </row>
    <row r="1307" spans="9:27" s="3" customFormat="1" ht="12.75">
      <c r="I1307" s="26"/>
      <c r="J1307" s="182"/>
      <c r="K1307" s="182"/>
      <c r="L1307" s="182"/>
      <c r="M1307" s="182"/>
      <c r="N1307" s="182"/>
      <c r="O1307" s="182"/>
      <c r="P1307" s="182"/>
      <c r="Q1307" s="182"/>
      <c r="R1307" s="182"/>
      <c r="S1307" s="182"/>
      <c r="T1307" s="182"/>
      <c r="U1307" s="182"/>
      <c r="V1307" s="182"/>
      <c r="W1307" s="182"/>
      <c r="X1307" s="182"/>
      <c r="Y1307" s="182"/>
      <c r="AA1307" s="183"/>
    </row>
    <row r="1308" spans="9:27" s="3" customFormat="1" ht="12.75">
      <c r="I1308" s="26"/>
      <c r="J1308" s="182"/>
      <c r="K1308" s="182"/>
      <c r="L1308" s="182"/>
      <c r="M1308" s="182"/>
      <c r="N1308" s="182"/>
      <c r="O1308" s="182"/>
      <c r="P1308" s="182"/>
      <c r="Q1308" s="182"/>
      <c r="R1308" s="182"/>
      <c r="S1308" s="182"/>
      <c r="T1308" s="182"/>
      <c r="U1308" s="182"/>
      <c r="V1308" s="182"/>
      <c r="W1308" s="182"/>
      <c r="X1308" s="182"/>
      <c r="Y1308" s="182"/>
      <c r="AA1308" s="183"/>
    </row>
    <row r="1309" spans="9:27" s="3" customFormat="1" ht="12.75">
      <c r="I1309" s="26"/>
      <c r="J1309" s="182"/>
      <c r="K1309" s="182"/>
      <c r="L1309" s="182"/>
      <c r="M1309" s="182"/>
      <c r="N1309" s="182"/>
      <c r="O1309" s="182"/>
      <c r="P1309" s="182"/>
      <c r="Q1309" s="182"/>
      <c r="R1309" s="182"/>
      <c r="S1309" s="182"/>
      <c r="T1309" s="182"/>
      <c r="U1309" s="182"/>
      <c r="V1309" s="182"/>
      <c r="W1309" s="182"/>
      <c r="X1309" s="182"/>
      <c r="Y1309" s="182"/>
      <c r="AA1309" s="183"/>
    </row>
    <row r="1310" spans="9:27" s="3" customFormat="1" ht="12.75">
      <c r="I1310" s="26"/>
      <c r="J1310" s="182"/>
      <c r="K1310" s="182"/>
      <c r="L1310" s="182"/>
      <c r="M1310" s="182"/>
      <c r="N1310" s="182"/>
      <c r="O1310" s="182"/>
      <c r="P1310" s="182"/>
      <c r="Q1310" s="182"/>
      <c r="R1310" s="182"/>
      <c r="S1310" s="182"/>
      <c r="T1310" s="182"/>
      <c r="U1310" s="182"/>
      <c r="V1310" s="182"/>
      <c r="W1310" s="182"/>
      <c r="X1310" s="182"/>
      <c r="Y1310" s="182"/>
      <c r="AA1310" s="183"/>
    </row>
    <row r="1311" spans="9:27" s="3" customFormat="1" ht="12.75">
      <c r="I1311" s="26"/>
      <c r="J1311" s="182"/>
      <c r="K1311" s="182"/>
      <c r="L1311" s="182"/>
      <c r="M1311" s="182"/>
      <c r="N1311" s="182"/>
      <c r="O1311" s="182"/>
      <c r="P1311" s="182"/>
      <c r="Q1311" s="182"/>
      <c r="R1311" s="182"/>
      <c r="S1311" s="182"/>
      <c r="T1311" s="182"/>
      <c r="U1311" s="182"/>
      <c r="V1311" s="182"/>
      <c r="W1311" s="182"/>
      <c r="X1311" s="182"/>
      <c r="Y1311" s="182"/>
      <c r="AA1311" s="183"/>
    </row>
    <row r="1312" spans="9:27" s="3" customFormat="1" ht="12.75">
      <c r="I1312" s="26"/>
      <c r="J1312" s="182"/>
      <c r="K1312" s="182"/>
      <c r="L1312" s="182"/>
      <c r="M1312" s="182"/>
      <c r="N1312" s="182"/>
      <c r="O1312" s="182"/>
      <c r="P1312" s="182"/>
      <c r="Q1312" s="182"/>
      <c r="R1312" s="182"/>
      <c r="S1312" s="182"/>
      <c r="T1312" s="182"/>
      <c r="U1312" s="182"/>
      <c r="V1312" s="182"/>
      <c r="W1312" s="182"/>
      <c r="X1312" s="182"/>
      <c r="Y1312" s="182"/>
      <c r="AA1312" s="183"/>
    </row>
    <row r="1313" spans="9:27" s="3" customFormat="1" ht="12.75">
      <c r="I1313" s="26"/>
      <c r="J1313" s="182"/>
      <c r="K1313" s="182"/>
      <c r="L1313" s="182"/>
      <c r="M1313" s="182"/>
      <c r="N1313" s="182"/>
      <c r="O1313" s="182"/>
      <c r="P1313" s="182"/>
      <c r="Q1313" s="182"/>
      <c r="R1313" s="182"/>
      <c r="S1313" s="182"/>
      <c r="T1313" s="182"/>
      <c r="U1313" s="182"/>
      <c r="V1313" s="182"/>
      <c r="W1313" s="182"/>
      <c r="X1313" s="182"/>
      <c r="Y1313" s="182"/>
      <c r="AA1313" s="183"/>
    </row>
    <row r="1314" spans="9:27" s="3" customFormat="1" ht="12.75">
      <c r="I1314" s="26"/>
      <c r="J1314" s="182"/>
      <c r="K1314" s="182"/>
      <c r="L1314" s="182"/>
      <c r="M1314" s="182"/>
      <c r="N1314" s="182"/>
      <c r="O1314" s="182"/>
      <c r="P1314" s="182"/>
      <c r="Q1314" s="182"/>
      <c r="R1314" s="182"/>
      <c r="S1314" s="182"/>
      <c r="T1314" s="182"/>
      <c r="U1314" s="182"/>
      <c r="V1314" s="182"/>
      <c r="W1314" s="182"/>
      <c r="X1314" s="182"/>
      <c r="Y1314" s="182"/>
      <c r="AA1314" s="183"/>
    </row>
    <row r="1315" spans="9:27" s="3" customFormat="1" ht="12.75">
      <c r="I1315" s="26"/>
      <c r="J1315" s="182"/>
      <c r="K1315" s="182"/>
      <c r="L1315" s="182"/>
      <c r="M1315" s="182"/>
      <c r="N1315" s="182"/>
      <c r="O1315" s="182"/>
      <c r="P1315" s="182"/>
      <c r="Q1315" s="182"/>
      <c r="R1315" s="182"/>
      <c r="S1315" s="182"/>
      <c r="T1315" s="182"/>
      <c r="U1315" s="182"/>
      <c r="V1315" s="182"/>
      <c r="W1315" s="182"/>
      <c r="X1315" s="182"/>
      <c r="Y1315" s="182"/>
      <c r="AA1315" s="183"/>
    </row>
    <row r="1316" spans="9:27" s="3" customFormat="1" ht="12.75">
      <c r="I1316" s="26"/>
      <c r="J1316" s="182"/>
      <c r="K1316" s="182"/>
      <c r="L1316" s="182"/>
      <c r="M1316" s="182"/>
      <c r="N1316" s="182"/>
      <c r="O1316" s="182"/>
      <c r="P1316" s="182"/>
      <c r="Q1316" s="182"/>
      <c r="R1316" s="182"/>
      <c r="S1316" s="182"/>
      <c r="T1316" s="182"/>
      <c r="U1316" s="182"/>
      <c r="V1316" s="182"/>
      <c r="W1316" s="182"/>
      <c r="X1316" s="182"/>
      <c r="Y1316" s="182"/>
      <c r="AA1316" s="183"/>
    </row>
    <row r="1317" spans="9:27" s="3" customFormat="1" ht="12.75">
      <c r="I1317" s="26"/>
      <c r="J1317" s="182"/>
      <c r="K1317" s="182"/>
      <c r="L1317" s="182"/>
      <c r="M1317" s="182"/>
      <c r="N1317" s="182"/>
      <c r="O1317" s="182"/>
      <c r="P1317" s="182"/>
      <c r="Q1317" s="182"/>
      <c r="R1317" s="182"/>
      <c r="S1317" s="182"/>
      <c r="T1317" s="182"/>
      <c r="U1317" s="182"/>
      <c r="V1317" s="182"/>
      <c r="W1317" s="182"/>
      <c r="X1317" s="182"/>
      <c r="Y1317" s="182"/>
      <c r="AA1317" s="183"/>
    </row>
    <row r="1318" spans="9:27" s="3" customFormat="1" ht="12.75">
      <c r="I1318" s="26"/>
      <c r="J1318" s="182"/>
      <c r="K1318" s="182"/>
      <c r="L1318" s="182"/>
      <c r="M1318" s="182"/>
      <c r="N1318" s="182"/>
      <c r="O1318" s="182"/>
      <c r="P1318" s="182"/>
      <c r="Q1318" s="182"/>
      <c r="R1318" s="182"/>
      <c r="S1318" s="182"/>
      <c r="T1318" s="182"/>
      <c r="U1318" s="182"/>
      <c r="V1318" s="182"/>
      <c r="W1318" s="182"/>
      <c r="X1318" s="182"/>
      <c r="Y1318" s="182"/>
      <c r="AA1318" s="183"/>
    </row>
    <row r="1319" spans="9:27" s="3" customFormat="1" ht="12.75">
      <c r="I1319" s="26"/>
      <c r="J1319" s="182"/>
      <c r="K1319" s="182"/>
      <c r="L1319" s="182"/>
      <c r="M1319" s="182"/>
      <c r="N1319" s="182"/>
      <c r="O1319" s="182"/>
      <c r="P1319" s="182"/>
      <c r="Q1319" s="182"/>
      <c r="R1319" s="182"/>
      <c r="S1319" s="182"/>
      <c r="T1319" s="182"/>
      <c r="U1319" s="182"/>
      <c r="V1319" s="182"/>
      <c r="W1319" s="182"/>
      <c r="X1319" s="182"/>
      <c r="Y1319" s="182"/>
      <c r="AA1319" s="183"/>
    </row>
    <row r="1320" spans="9:27" s="3" customFormat="1" ht="12.75">
      <c r="I1320" s="26"/>
      <c r="J1320" s="182"/>
      <c r="K1320" s="182"/>
      <c r="L1320" s="182"/>
      <c r="M1320" s="182"/>
      <c r="N1320" s="182"/>
      <c r="O1320" s="182"/>
      <c r="P1320" s="182"/>
      <c r="Q1320" s="182"/>
      <c r="R1320" s="182"/>
      <c r="S1320" s="182"/>
      <c r="T1320" s="182"/>
      <c r="U1320" s="182"/>
      <c r="V1320" s="182"/>
      <c r="W1320" s="182"/>
      <c r="X1320" s="182"/>
      <c r="Y1320" s="182"/>
      <c r="AA1320" s="183"/>
    </row>
    <row r="1321" spans="9:27" s="3" customFormat="1" ht="12.75">
      <c r="I1321" s="26"/>
      <c r="J1321" s="182"/>
      <c r="K1321" s="182"/>
      <c r="L1321" s="182"/>
      <c r="M1321" s="182"/>
      <c r="N1321" s="182"/>
      <c r="O1321" s="182"/>
      <c r="P1321" s="182"/>
      <c r="Q1321" s="182"/>
      <c r="R1321" s="182"/>
      <c r="S1321" s="182"/>
      <c r="T1321" s="182"/>
      <c r="U1321" s="182"/>
      <c r="V1321" s="182"/>
      <c r="W1321" s="182"/>
      <c r="X1321" s="182"/>
      <c r="Y1321" s="182"/>
      <c r="AA1321" s="183"/>
    </row>
    <row r="1322" spans="9:27" s="3" customFormat="1" ht="12.75">
      <c r="I1322" s="26"/>
      <c r="J1322" s="182"/>
      <c r="K1322" s="182"/>
      <c r="L1322" s="182"/>
      <c r="M1322" s="182"/>
      <c r="N1322" s="182"/>
      <c r="O1322" s="182"/>
      <c r="P1322" s="182"/>
      <c r="Q1322" s="182"/>
      <c r="R1322" s="182"/>
      <c r="S1322" s="182"/>
      <c r="T1322" s="182"/>
      <c r="U1322" s="182"/>
      <c r="V1322" s="182"/>
      <c r="W1322" s="182"/>
      <c r="X1322" s="182"/>
      <c r="Y1322" s="182"/>
      <c r="AA1322" s="183"/>
    </row>
    <row r="1323" spans="9:27" s="3" customFormat="1" ht="12.75">
      <c r="I1323" s="26"/>
      <c r="J1323" s="182"/>
      <c r="K1323" s="182"/>
      <c r="L1323" s="182"/>
      <c r="M1323" s="182"/>
      <c r="N1323" s="182"/>
      <c r="O1323" s="182"/>
      <c r="P1323" s="182"/>
      <c r="Q1323" s="182"/>
      <c r="R1323" s="182"/>
      <c r="S1323" s="182"/>
      <c r="T1323" s="182"/>
      <c r="U1323" s="182"/>
      <c r="V1323" s="182"/>
      <c r="W1323" s="182"/>
      <c r="X1323" s="182"/>
      <c r="Y1323" s="182"/>
      <c r="AA1323" s="183"/>
    </row>
    <row r="1324" spans="9:27" s="3" customFormat="1" ht="12.75">
      <c r="I1324" s="26"/>
      <c r="J1324" s="182"/>
      <c r="K1324" s="182"/>
      <c r="L1324" s="182"/>
      <c r="M1324" s="182"/>
      <c r="N1324" s="182"/>
      <c r="O1324" s="182"/>
      <c r="P1324" s="182"/>
      <c r="Q1324" s="182"/>
      <c r="R1324" s="182"/>
      <c r="S1324" s="182"/>
      <c r="T1324" s="182"/>
      <c r="U1324" s="182"/>
      <c r="V1324" s="182"/>
      <c r="W1324" s="182"/>
      <c r="X1324" s="182"/>
      <c r="Y1324" s="182"/>
      <c r="AA1324" s="183"/>
    </row>
    <row r="1325" spans="9:27" s="3" customFormat="1" ht="12.75">
      <c r="I1325" s="26"/>
      <c r="J1325" s="182"/>
      <c r="K1325" s="182"/>
      <c r="L1325" s="182"/>
      <c r="M1325" s="182"/>
      <c r="N1325" s="182"/>
      <c r="O1325" s="182"/>
      <c r="P1325" s="182"/>
      <c r="Q1325" s="182"/>
      <c r="R1325" s="182"/>
      <c r="S1325" s="182"/>
      <c r="T1325" s="182"/>
      <c r="U1325" s="182"/>
      <c r="V1325" s="182"/>
      <c r="W1325" s="182"/>
      <c r="X1325" s="182"/>
      <c r="Y1325" s="182"/>
      <c r="AA1325" s="183"/>
    </row>
    <row r="1326" spans="9:27" s="3" customFormat="1" ht="12.75">
      <c r="I1326" s="26"/>
      <c r="J1326" s="182"/>
      <c r="K1326" s="182"/>
      <c r="L1326" s="182"/>
      <c r="M1326" s="182"/>
      <c r="N1326" s="182"/>
      <c r="O1326" s="182"/>
      <c r="P1326" s="182"/>
      <c r="Q1326" s="182"/>
      <c r="R1326" s="182"/>
      <c r="S1326" s="182"/>
      <c r="T1326" s="182"/>
      <c r="U1326" s="182"/>
      <c r="V1326" s="182"/>
      <c r="W1326" s="182"/>
      <c r="X1326" s="182"/>
      <c r="Y1326" s="182"/>
      <c r="AA1326" s="183"/>
    </row>
    <row r="1327" spans="9:27" s="3" customFormat="1" ht="12.75">
      <c r="I1327" s="26"/>
      <c r="J1327" s="182"/>
      <c r="K1327" s="182"/>
      <c r="L1327" s="182"/>
      <c r="M1327" s="182"/>
      <c r="N1327" s="182"/>
      <c r="O1327" s="182"/>
      <c r="P1327" s="182"/>
      <c r="Q1327" s="182"/>
      <c r="R1327" s="182"/>
      <c r="S1327" s="182"/>
      <c r="T1327" s="182"/>
      <c r="U1327" s="182"/>
      <c r="V1327" s="182"/>
      <c r="W1327" s="182"/>
      <c r="X1327" s="182"/>
      <c r="Y1327" s="182"/>
      <c r="AA1327" s="183"/>
    </row>
    <row r="1328" spans="9:27" s="3" customFormat="1" ht="12.75">
      <c r="I1328" s="26"/>
      <c r="J1328" s="182"/>
      <c r="K1328" s="182"/>
      <c r="L1328" s="182"/>
      <c r="M1328" s="182"/>
      <c r="N1328" s="182"/>
      <c r="O1328" s="182"/>
      <c r="P1328" s="182"/>
      <c r="Q1328" s="182"/>
      <c r="R1328" s="182"/>
      <c r="S1328" s="182"/>
      <c r="T1328" s="182"/>
      <c r="U1328" s="182"/>
      <c r="V1328" s="182"/>
      <c r="W1328" s="182"/>
      <c r="X1328" s="182"/>
      <c r="Y1328" s="182"/>
      <c r="AA1328" s="183"/>
    </row>
    <row r="1329" spans="9:27" s="3" customFormat="1" ht="12.75">
      <c r="I1329" s="26"/>
      <c r="J1329" s="182"/>
      <c r="K1329" s="182"/>
      <c r="L1329" s="182"/>
      <c r="M1329" s="182"/>
      <c r="N1329" s="182"/>
      <c r="O1329" s="182"/>
      <c r="P1329" s="182"/>
      <c r="Q1329" s="182"/>
      <c r="R1329" s="182"/>
      <c r="S1329" s="182"/>
      <c r="T1329" s="182"/>
      <c r="U1329" s="182"/>
      <c r="V1329" s="182"/>
      <c r="W1329" s="182"/>
      <c r="X1329" s="182"/>
      <c r="Y1329" s="182"/>
      <c r="AA1329" s="183"/>
    </row>
    <row r="1330" spans="9:27" s="3" customFormat="1" ht="12.75">
      <c r="I1330" s="26"/>
      <c r="J1330" s="182"/>
      <c r="K1330" s="182"/>
      <c r="L1330" s="182"/>
      <c r="M1330" s="182"/>
      <c r="N1330" s="182"/>
      <c r="O1330" s="182"/>
      <c r="P1330" s="182"/>
      <c r="Q1330" s="182"/>
      <c r="R1330" s="182"/>
      <c r="S1330" s="182"/>
      <c r="T1330" s="182"/>
      <c r="U1330" s="182"/>
      <c r="V1330" s="182"/>
      <c r="W1330" s="182"/>
      <c r="X1330" s="182"/>
      <c r="Y1330" s="182"/>
      <c r="AA1330" s="183"/>
    </row>
    <row r="1331" spans="9:27" s="3" customFormat="1" ht="12.75">
      <c r="I1331" s="26"/>
      <c r="J1331" s="182"/>
      <c r="K1331" s="182"/>
      <c r="L1331" s="182"/>
      <c r="M1331" s="182"/>
      <c r="N1331" s="182"/>
      <c r="O1331" s="182"/>
      <c r="P1331" s="182"/>
      <c r="Q1331" s="182"/>
      <c r="R1331" s="182"/>
      <c r="S1331" s="182"/>
      <c r="T1331" s="182"/>
      <c r="U1331" s="182"/>
      <c r="V1331" s="182"/>
      <c r="W1331" s="182"/>
      <c r="X1331" s="182"/>
      <c r="Y1331" s="182"/>
      <c r="AA1331" s="183"/>
    </row>
    <row r="1332" spans="9:27" s="3" customFormat="1" ht="12.75">
      <c r="I1332" s="26"/>
      <c r="J1332" s="182"/>
      <c r="K1332" s="182"/>
      <c r="L1332" s="182"/>
      <c r="M1332" s="182"/>
      <c r="N1332" s="182"/>
      <c r="O1332" s="182"/>
      <c r="P1332" s="182"/>
      <c r="Q1332" s="182"/>
      <c r="R1332" s="182"/>
      <c r="S1332" s="182"/>
      <c r="T1332" s="182"/>
      <c r="U1332" s="182"/>
      <c r="V1332" s="182"/>
      <c r="W1332" s="182"/>
      <c r="X1332" s="182"/>
      <c r="Y1332" s="182"/>
      <c r="AA1332" s="183"/>
    </row>
    <row r="1333" spans="9:27" s="3" customFormat="1" ht="12.75">
      <c r="I1333" s="26"/>
      <c r="J1333" s="182"/>
      <c r="K1333" s="182"/>
      <c r="L1333" s="182"/>
      <c r="M1333" s="182"/>
      <c r="N1333" s="182"/>
      <c r="O1333" s="182"/>
      <c r="P1333" s="182"/>
      <c r="Q1333" s="182"/>
      <c r="R1333" s="182"/>
      <c r="S1333" s="182"/>
      <c r="T1333" s="182"/>
      <c r="U1333" s="182"/>
      <c r="V1333" s="182"/>
      <c r="W1333" s="182"/>
      <c r="X1333" s="182"/>
      <c r="Y1333" s="182"/>
      <c r="AA1333" s="183"/>
    </row>
    <row r="1334" spans="9:27" s="3" customFormat="1" ht="12.75">
      <c r="I1334" s="26"/>
      <c r="J1334" s="182"/>
      <c r="K1334" s="182"/>
      <c r="L1334" s="182"/>
      <c r="M1334" s="182"/>
      <c r="N1334" s="182"/>
      <c r="O1334" s="182"/>
      <c r="P1334" s="182"/>
      <c r="Q1334" s="182"/>
      <c r="R1334" s="182"/>
      <c r="S1334" s="182"/>
      <c r="T1334" s="182"/>
      <c r="U1334" s="182"/>
      <c r="V1334" s="182"/>
      <c r="W1334" s="182"/>
      <c r="X1334" s="182"/>
      <c r="Y1334" s="182"/>
      <c r="AA1334" s="183"/>
    </row>
    <row r="1335" spans="9:27" s="3" customFormat="1" ht="12.75">
      <c r="I1335" s="26"/>
      <c r="J1335" s="182"/>
      <c r="K1335" s="182"/>
      <c r="L1335" s="182"/>
      <c r="M1335" s="182"/>
      <c r="N1335" s="182"/>
      <c r="O1335" s="182"/>
      <c r="P1335" s="182"/>
      <c r="Q1335" s="182"/>
      <c r="R1335" s="182"/>
      <c r="S1335" s="182"/>
      <c r="T1335" s="182"/>
      <c r="U1335" s="182"/>
      <c r="V1335" s="182"/>
      <c r="W1335" s="182"/>
      <c r="X1335" s="182"/>
      <c r="Y1335" s="182"/>
      <c r="AA1335" s="183"/>
    </row>
    <row r="1336" spans="9:27" s="3" customFormat="1" ht="12.75">
      <c r="I1336" s="26"/>
      <c r="J1336" s="182"/>
      <c r="K1336" s="182"/>
      <c r="L1336" s="182"/>
      <c r="M1336" s="182"/>
      <c r="N1336" s="182"/>
      <c r="O1336" s="182"/>
      <c r="P1336" s="182"/>
      <c r="Q1336" s="182"/>
      <c r="R1336" s="182"/>
      <c r="S1336" s="182"/>
      <c r="T1336" s="182"/>
      <c r="U1336" s="182"/>
      <c r="V1336" s="182"/>
      <c r="W1336" s="182"/>
      <c r="X1336" s="182"/>
      <c r="Y1336" s="182"/>
      <c r="AA1336" s="183"/>
    </row>
    <row r="1337" spans="9:27" s="3" customFormat="1" ht="12.75">
      <c r="I1337" s="26"/>
      <c r="J1337" s="182"/>
      <c r="K1337" s="182"/>
      <c r="L1337" s="182"/>
      <c r="M1337" s="182"/>
      <c r="N1337" s="182"/>
      <c r="O1337" s="182"/>
      <c r="P1337" s="182"/>
      <c r="Q1337" s="182"/>
      <c r="R1337" s="182"/>
      <c r="S1337" s="182"/>
      <c r="T1337" s="182"/>
      <c r="U1337" s="182"/>
      <c r="V1337" s="182"/>
      <c r="W1337" s="182"/>
      <c r="X1337" s="182"/>
      <c r="Y1337" s="182"/>
      <c r="AA1337" s="183"/>
    </row>
    <row r="1338" spans="9:27" s="3" customFormat="1" ht="12.75">
      <c r="I1338" s="26"/>
      <c r="J1338" s="182"/>
      <c r="K1338" s="182"/>
      <c r="L1338" s="182"/>
      <c r="M1338" s="182"/>
      <c r="N1338" s="182"/>
      <c r="O1338" s="182"/>
      <c r="P1338" s="182"/>
      <c r="Q1338" s="182"/>
      <c r="R1338" s="182"/>
      <c r="S1338" s="182"/>
      <c r="T1338" s="182"/>
      <c r="U1338" s="182"/>
      <c r="V1338" s="182"/>
      <c r="W1338" s="182"/>
      <c r="X1338" s="182"/>
      <c r="Y1338" s="182"/>
      <c r="AA1338" s="183"/>
    </row>
    <row r="1339" spans="9:27" s="3" customFormat="1" ht="12.75">
      <c r="I1339" s="26"/>
      <c r="J1339" s="182"/>
      <c r="K1339" s="182"/>
      <c r="L1339" s="182"/>
      <c r="M1339" s="182"/>
      <c r="N1339" s="182"/>
      <c r="O1339" s="182"/>
      <c r="P1339" s="182"/>
      <c r="Q1339" s="182"/>
      <c r="R1339" s="182"/>
      <c r="S1339" s="182"/>
      <c r="T1339" s="182"/>
      <c r="U1339" s="182"/>
      <c r="V1339" s="182"/>
      <c r="W1339" s="182"/>
      <c r="X1339" s="182"/>
      <c r="Y1339" s="182"/>
      <c r="AA1339" s="183"/>
    </row>
    <row r="1340" spans="9:27" s="3" customFormat="1" ht="12.75">
      <c r="I1340" s="26"/>
      <c r="J1340" s="182"/>
      <c r="K1340" s="182"/>
      <c r="L1340" s="182"/>
      <c r="M1340" s="182"/>
      <c r="N1340" s="182"/>
      <c r="O1340" s="182"/>
      <c r="P1340" s="182"/>
      <c r="Q1340" s="182"/>
      <c r="R1340" s="182"/>
      <c r="S1340" s="182"/>
      <c r="T1340" s="182"/>
      <c r="U1340" s="182"/>
      <c r="V1340" s="182"/>
      <c r="W1340" s="182"/>
      <c r="X1340" s="182"/>
      <c r="Y1340" s="182"/>
      <c r="AA1340" s="183"/>
    </row>
    <row r="1341" spans="9:27" s="3" customFormat="1" ht="12.75">
      <c r="I1341" s="26"/>
      <c r="J1341" s="182"/>
      <c r="K1341" s="182"/>
      <c r="L1341" s="182"/>
      <c r="M1341" s="182"/>
      <c r="N1341" s="182"/>
      <c r="O1341" s="182"/>
      <c r="P1341" s="182"/>
      <c r="Q1341" s="182"/>
      <c r="R1341" s="182"/>
      <c r="S1341" s="182"/>
      <c r="T1341" s="182"/>
      <c r="U1341" s="182"/>
      <c r="V1341" s="182"/>
      <c r="W1341" s="182"/>
      <c r="X1341" s="182"/>
      <c r="Y1341" s="182"/>
      <c r="AA1341" s="183"/>
    </row>
    <row r="1342" spans="9:27" s="3" customFormat="1" ht="12.75">
      <c r="I1342" s="26"/>
      <c r="J1342" s="182"/>
      <c r="K1342" s="182"/>
      <c r="L1342" s="182"/>
      <c r="M1342" s="182"/>
      <c r="N1342" s="182"/>
      <c r="O1342" s="182"/>
      <c r="P1342" s="182"/>
      <c r="Q1342" s="182"/>
      <c r="R1342" s="182"/>
      <c r="S1342" s="182"/>
      <c r="T1342" s="182"/>
      <c r="U1342" s="182"/>
      <c r="V1342" s="182"/>
      <c r="W1342" s="182"/>
      <c r="X1342" s="182"/>
      <c r="Y1342" s="182"/>
      <c r="AA1342" s="183"/>
    </row>
    <row r="1343" spans="9:27" s="3" customFormat="1" ht="12.75">
      <c r="I1343" s="26"/>
      <c r="J1343" s="182"/>
      <c r="K1343" s="182"/>
      <c r="L1343" s="182"/>
      <c r="M1343" s="182"/>
      <c r="N1343" s="182"/>
      <c r="O1343" s="182"/>
      <c r="P1343" s="182"/>
      <c r="Q1343" s="182"/>
      <c r="R1343" s="182"/>
      <c r="S1343" s="182"/>
      <c r="T1343" s="182"/>
      <c r="U1343" s="182"/>
      <c r="V1343" s="182"/>
      <c r="W1343" s="182"/>
      <c r="X1343" s="182"/>
      <c r="Y1343" s="182"/>
      <c r="AA1343" s="183"/>
    </row>
    <row r="1344" spans="9:27" s="3" customFormat="1" ht="12.75">
      <c r="I1344" s="26"/>
      <c r="J1344" s="182"/>
      <c r="K1344" s="182"/>
      <c r="L1344" s="182"/>
      <c r="M1344" s="182"/>
      <c r="N1344" s="182"/>
      <c r="O1344" s="182"/>
      <c r="P1344" s="182"/>
      <c r="Q1344" s="182"/>
      <c r="R1344" s="182"/>
      <c r="S1344" s="182"/>
      <c r="T1344" s="182"/>
      <c r="U1344" s="182"/>
      <c r="V1344" s="182"/>
      <c r="W1344" s="182"/>
      <c r="X1344" s="182"/>
      <c r="Y1344" s="182"/>
      <c r="AA1344" s="183"/>
    </row>
    <row r="1345" spans="9:27" s="3" customFormat="1" ht="12.75">
      <c r="I1345" s="26"/>
      <c r="J1345" s="182"/>
      <c r="K1345" s="182"/>
      <c r="L1345" s="182"/>
      <c r="M1345" s="182"/>
      <c r="N1345" s="182"/>
      <c r="O1345" s="182"/>
      <c r="P1345" s="182"/>
      <c r="Q1345" s="182"/>
      <c r="R1345" s="182"/>
      <c r="S1345" s="182"/>
      <c r="T1345" s="182"/>
      <c r="U1345" s="182"/>
      <c r="V1345" s="182"/>
      <c r="W1345" s="182"/>
      <c r="X1345" s="182"/>
      <c r="Y1345" s="182"/>
      <c r="AA1345" s="183"/>
    </row>
    <row r="1346" spans="9:27" s="3" customFormat="1" ht="12.75">
      <c r="I1346" s="26"/>
      <c r="J1346" s="182"/>
      <c r="K1346" s="182"/>
      <c r="L1346" s="182"/>
      <c r="M1346" s="182"/>
      <c r="N1346" s="182"/>
      <c r="O1346" s="182"/>
      <c r="P1346" s="182"/>
      <c r="Q1346" s="182"/>
      <c r="R1346" s="182"/>
      <c r="S1346" s="182"/>
      <c r="T1346" s="182"/>
      <c r="U1346" s="182"/>
      <c r="V1346" s="182"/>
      <c r="W1346" s="182"/>
      <c r="X1346" s="182"/>
      <c r="Y1346" s="182"/>
      <c r="AA1346" s="183"/>
    </row>
    <row r="1347" spans="9:27" s="3" customFormat="1" ht="12.75">
      <c r="I1347" s="26"/>
      <c r="J1347" s="182"/>
      <c r="K1347" s="182"/>
      <c r="L1347" s="182"/>
      <c r="M1347" s="182"/>
      <c r="N1347" s="182"/>
      <c r="O1347" s="182"/>
      <c r="P1347" s="182"/>
      <c r="Q1347" s="182"/>
      <c r="R1347" s="182"/>
      <c r="S1347" s="182"/>
      <c r="T1347" s="182"/>
      <c r="U1347" s="182"/>
      <c r="V1347" s="182"/>
      <c r="W1347" s="182"/>
      <c r="X1347" s="182"/>
      <c r="Y1347" s="182"/>
      <c r="AA1347" s="183"/>
    </row>
    <row r="1348" spans="9:27" s="3" customFormat="1" ht="12.75">
      <c r="I1348" s="26"/>
      <c r="J1348" s="182"/>
      <c r="K1348" s="182"/>
      <c r="L1348" s="182"/>
      <c r="M1348" s="182"/>
      <c r="N1348" s="182"/>
      <c r="O1348" s="182"/>
      <c r="P1348" s="182"/>
      <c r="Q1348" s="182"/>
      <c r="R1348" s="182"/>
      <c r="S1348" s="182"/>
      <c r="T1348" s="182"/>
      <c r="U1348" s="182"/>
      <c r="V1348" s="182"/>
      <c r="W1348" s="182"/>
      <c r="X1348" s="182"/>
      <c r="Y1348" s="182"/>
      <c r="AA1348" s="183"/>
    </row>
    <row r="1349" spans="9:27" s="3" customFormat="1" ht="12.75">
      <c r="I1349" s="26"/>
      <c r="J1349" s="182"/>
      <c r="K1349" s="182"/>
      <c r="L1349" s="182"/>
      <c r="M1349" s="182"/>
      <c r="N1349" s="182"/>
      <c r="O1349" s="182"/>
      <c r="P1349" s="182"/>
      <c r="Q1349" s="182"/>
      <c r="R1349" s="182"/>
      <c r="S1349" s="182"/>
      <c r="T1349" s="182"/>
      <c r="U1349" s="182"/>
      <c r="V1349" s="182"/>
      <c r="W1349" s="182"/>
      <c r="X1349" s="182"/>
      <c r="Y1349" s="182"/>
      <c r="AA1349" s="183"/>
    </row>
    <row r="1350" spans="9:27" s="3" customFormat="1" ht="12.75">
      <c r="I1350" s="26"/>
      <c r="J1350" s="182"/>
      <c r="K1350" s="182"/>
      <c r="L1350" s="182"/>
      <c r="M1350" s="182"/>
      <c r="N1350" s="182"/>
      <c r="O1350" s="182"/>
      <c r="P1350" s="182"/>
      <c r="Q1350" s="182"/>
      <c r="R1350" s="182"/>
      <c r="S1350" s="182"/>
      <c r="T1350" s="182"/>
      <c r="U1350" s="182"/>
      <c r="V1350" s="182"/>
      <c r="W1350" s="182"/>
      <c r="X1350" s="182"/>
      <c r="Y1350" s="182"/>
      <c r="AA1350" s="183"/>
    </row>
    <row r="1351" spans="9:27" s="3" customFormat="1" ht="12.75">
      <c r="I1351" s="26"/>
      <c r="J1351" s="182"/>
      <c r="K1351" s="182"/>
      <c r="L1351" s="182"/>
      <c r="M1351" s="182"/>
      <c r="N1351" s="182"/>
      <c r="O1351" s="182"/>
      <c r="P1351" s="182"/>
      <c r="Q1351" s="182"/>
      <c r="R1351" s="182"/>
      <c r="S1351" s="182"/>
      <c r="T1351" s="182"/>
      <c r="U1351" s="182"/>
      <c r="V1351" s="182"/>
      <c r="W1351" s="182"/>
      <c r="X1351" s="182"/>
      <c r="Y1351" s="182"/>
      <c r="AA1351" s="183"/>
    </row>
    <row r="1352" spans="9:27" s="3" customFormat="1" ht="12.75">
      <c r="I1352" s="26"/>
      <c r="J1352" s="182"/>
      <c r="K1352" s="182"/>
      <c r="L1352" s="182"/>
      <c r="M1352" s="182"/>
      <c r="N1352" s="182"/>
      <c r="O1352" s="182"/>
      <c r="P1352" s="182"/>
      <c r="Q1352" s="182"/>
      <c r="R1352" s="182"/>
      <c r="S1352" s="182"/>
      <c r="T1352" s="182"/>
      <c r="U1352" s="182"/>
      <c r="V1352" s="182"/>
      <c r="W1352" s="182"/>
      <c r="X1352" s="182"/>
      <c r="Y1352" s="182"/>
      <c r="AA1352" s="183"/>
    </row>
    <row r="1353" spans="9:27" s="3" customFormat="1" ht="12.75">
      <c r="I1353" s="26"/>
      <c r="J1353" s="182"/>
      <c r="K1353" s="182"/>
      <c r="L1353" s="182"/>
      <c r="M1353" s="182"/>
      <c r="N1353" s="182"/>
      <c r="O1353" s="182"/>
      <c r="P1353" s="182"/>
      <c r="Q1353" s="182"/>
      <c r="R1353" s="182"/>
      <c r="S1353" s="182"/>
      <c r="T1353" s="182"/>
      <c r="U1353" s="182"/>
      <c r="V1353" s="182"/>
      <c r="W1353" s="182"/>
      <c r="X1353" s="182"/>
      <c r="Y1353" s="182"/>
      <c r="AA1353" s="183"/>
    </row>
    <row r="1354" spans="9:27" s="3" customFormat="1" ht="12.75">
      <c r="I1354" s="26"/>
      <c r="J1354" s="182"/>
      <c r="K1354" s="182"/>
      <c r="L1354" s="182"/>
      <c r="M1354" s="182"/>
      <c r="N1354" s="182"/>
      <c r="O1354" s="182"/>
      <c r="P1354" s="182"/>
      <c r="Q1354" s="182"/>
      <c r="R1354" s="182"/>
      <c r="S1354" s="182"/>
      <c r="T1354" s="182"/>
      <c r="U1354" s="182"/>
      <c r="V1354" s="182"/>
      <c r="W1354" s="182"/>
      <c r="X1354" s="182"/>
      <c r="Y1354" s="182"/>
      <c r="AA1354" s="183"/>
    </row>
    <row r="1355" spans="9:27" s="3" customFormat="1" ht="12.75">
      <c r="I1355" s="26"/>
      <c r="J1355" s="182"/>
      <c r="K1355" s="182"/>
      <c r="L1355" s="182"/>
      <c r="M1355" s="182"/>
      <c r="N1355" s="182"/>
      <c r="O1355" s="182"/>
      <c r="P1355" s="182"/>
      <c r="Q1355" s="182"/>
      <c r="R1355" s="182"/>
      <c r="S1355" s="182"/>
      <c r="T1355" s="182"/>
      <c r="U1355" s="182"/>
      <c r="V1355" s="182"/>
      <c r="W1355" s="182"/>
      <c r="X1355" s="182"/>
      <c r="Y1355" s="182"/>
      <c r="AA1355" s="183"/>
    </row>
    <row r="1356" spans="9:27" s="3" customFormat="1" ht="12.75">
      <c r="I1356" s="26"/>
      <c r="J1356" s="182"/>
      <c r="K1356" s="182"/>
      <c r="L1356" s="182"/>
      <c r="M1356" s="182"/>
      <c r="N1356" s="182"/>
      <c r="O1356" s="182"/>
      <c r="P1356" s="182"/>
      <c r="Q1356" s="182"/>
      <c r="R1356" s="182"/>
      <c r="S1356" s="182"/>
      <c r="T1356" s="182"/>
      <c r="U1356" s="182"/>
      <c r="V1356" s="182"/>
      <c r="W1356" s="182"/>
      <c r="X1356" s="182"/>
      <c r="Y1356" s="182"/>
      <c r="AA1356" s="183"/>
    </row>
    <row r="1357" spans="9:27" s="3" customFormat="1" ht="12.75">
      <c r="I1357" s="26"/>
      <c r="J1357" s="182"/>
      <c r="K1357" s="182"/>
      <c r="L1357" s="182"/>
      <c r="M1357" s="182"/>
      <c r="N1357" s="182"/>
      <c r="O1357" s="182"/>
      <c r="P1357" s="182"/>
      <c r="Q1357" s="182"/>
      <c r="R1357" s="182"/>
      <c r="S1357" s="182"/>
      <c r="T1357" s="182"/>
      <c r="U1357" s="182"/>
      <c r="V1357" s="182"/>
      <c r="W1357" s="182"/>
      <c r="X1357" s="182"/>
      <c r="Y1357" s="182"/>
      <c r="AA1357" s="183"/>
    </row>
    <row r="1358" spans="9:27" s="3" customFormat="1" ht="12.75">
      <c r="I1358" s="26"/>
      <c r="J1358" s="182"/>
      <c r="K1358" s="182"/>
      <c r="L1358" s="182"/>
      <c r="M1358" s="182"/>
      <c r="N1358" s="182"/>
      <c r="O1358" s="182"/>
      <c r="P1358" s="182"/>
      <c r="Q1358" s="182"/>
      <c r="R1358" s="182"/>
      <c r="S1358" s="182"/>
      <c r="T1358" s="182"/>
      <c r="U1358" s="182"/>
      <c r="V1358" s="182"/>
      <c r="W1358" s="182"/>
      <c r="X1358" s="182"/>
      <c r="Y1358" s="182"/>
      <c r="AA1358" s="183"/>
    </row>
    <row r="1359" spans="9:27" s="3" customFormat="1" ht="12.75">
      <c r="I1359" s="26"/>
      <c r="J1359" s="182"/>
      <c r="K1359" s="182"/>
      <c r="L1359" s="182"/>
      <c r="M1359" s="182"/>
      <c r="N1359" s="182"/>
      <c r="O1359" s="182"/>
      <c r="P1359" s="182"/>
      <c r="Q1359" s="182"/>
      <c r="R1359" s="182"/>
      <c r="S1359" s="182"/>
      <c r="T1359" s="182"/>
      <c r="U1359" s="182"/>
      <c r="V1359" s="182"/>
      <c r="W1359" s="182"/>
      <c r="X1359" s="182"/>
      <c r="Y1359" s="182"/>
      <c r="AA1359" s="183"/>
    </row>
    <row r="1360" spans="9:27" s="3" customFormat="1" ht="12.75">
      <c r="I1360" s="26"/>
      <c r="J1360" s="182"/>
      <c r="K1360" s="182"/>
      <c r="L1360" s="182"/>
      <c r="M1360" s="182"/>
      <c r="N1360" s="182"/>
      <c r="O1360" s="182"/>
      <c r="P1360" s="182"/>
      <c r="Q1360" s="182"/>
      <c r="R1360" s="182"/>
      <c r="S1360" s="182"/>
      <c r="T1360" s="182"/>
      <c r="U1360" s="182"/>
      <c r="V1360" s="182"/>
      <c r="W1360" s="182"/>
      <c r="X1360" s="182"/>
      <c r="Y1360" s="182"/>
      <c r="AA1360" s="183"/>
    </row>
    <row r="1361" spans="9:27" s="3" customFormat="1" ht="12.75">
      <c r="I1361" s="26"/>
      <c r="J1361" s="182"/>
      <c r="K1361" s="182"/>
      <c r="L1361" s="182"/>
      <c r="M1361" s="182"/>
      <c r="N1361" s="182"/>
      <c r="O1361" s="182"/>
      <c r="P1361" s="182"/>
      <c r="Q1361" s="182"/>
      <c r="R1361" s="182"/>
      <c r="S1361" s="182"/>
      <c r="T1361" s="182"/>
      <c r="U1361" s="182"/>
      <c r="V1361" s="182"/>
      <c r="W1361" s="182"/>
      <c r="X1361" s="182"/>
      <c r="Y1361" s="182"/>
      <c r="AA1361" s="183"/>
    </row>
    <row r="1362" spans="9:27" s="3" customFormat="1" ht="12.75">
      <c r="I1362" s="26"/>
      <c r="J1362" s="182"/>
      <c r="K1362" s="182"/>
      <c r="L1362" s="182"/>
      <c r="M1362" s="182"/>
      <c r="N1362" s="182"/>
      <c r="O1362" s="182"/>
      <c r="P1362" s="182"/>
      <c r="Q1362" s="182"/>
      <c r="R1362" s="182"/>
      <c r="S1362" s="182"/>
      <c r="T1362" s="182"/>
      <c r="U1362" s="182"/>
      <c r="V1362" s="182"/>
      <c r="W1362" s="182"/>
      <c r="X1362" s="182"/>
      <c r="Y1362" s="182"/>
      <c r="AA1362" s="183"/>
    </row>
    <row r="1363" spans="9:27" s="3" customFormat="1" ht="12.75">
      <c r="I1363" s="26"/>
      <c r="J1363" s="182"/>
      <c r="K1363" s="182"/>
      <c r="L1363" s="182"/>
      <c r="M1363" s="182"/>
      <c r="N1363" s="182"/>
      <c r="O1363" s="182"/>
      <c r="P1363" s="182"/>
      <c r="Q1363" s="182"/>
      <c r="R1363" s="182"/>
      <c r="S1363" s="182"/>
      <c r="T1363" s="182"/>
      <c r="U1363" s="182"/>
      <c r="V1363" s="182"/>
      <c r="W1363" s="182"/>
      <c r="X1363" s="182"/>
      <c r="Y1363" s="182"/>
      <c r="AA1363" s="183"/>
    </row>
    <row r="1364" spans="9:27" s="3" customFormat="1" ht="12.75">
      <c r="I1364" s="26"/>
      <c r="J1364" s="182"/>
      <c r="K1364" s="182"/>
      <c r="L1364" s="182"/>
      <c r="M1364" s="182"/>
      <c r="N1364" s="182"/>
      <c r="O1364" s="182"/>
      <c r="P1364" s="182"/>
      <c r="Q1364" s="182"/>
      <c r="R1364" s="182"/>
      <c r="S1364" s="182"/>
      <c r="T1364" s="182"/>
      <c r="U1364" s="182"/>
      <c r="V1364" s="182"/>
      <c r="W1364" s="182"/>
      <c r="X1364" s="182"/>
      <c r="Y1364" s="182"/>
      <c r="AA1364" s="183"/>
    </row>
    <row r="1365" spans="9:27" s="3" customFormat="1" ht="12.75">
      <c r="I1365" s="26"/>
      <c r="J1365" s="182"/>
      <c r="K1365" s="182"/>
      <c r="L1365" s="182"/>
      <c r="M1365" s="182"/>
      <c r="N1365" s="182"/>
      <c r="O1365" s="182"/>
      <c r="P1365" s="182"/>
      <c r="Q1365" s="182"/>
      <c r="R1365" s="182"/>
      <c r="S1365" s="182"/>
      <c r="T1365" s="182"/>
      <c r="U1365" s="182"/>
      <c r="V1365" s="182"/>
      <c r="W1365" s="182"/>
      <c r="X1365" s="182"/>
      <c r="Y1365" s="182"/>
      <c r="AA1365" s="183"/>
    </row>
    <row r="1366" spans="9:27" s="3" customFormat="1" ht="12.75">
      <c r="I1366" s="26"/>
      <c r="J1366" s="182"/>
      <c r="K1366" s="182"/>
      <c r="L1366" s="182"/>
      <c r="M1366" s="182"/>
      <c r="N1366" s="182"/>
      <c r="O1366" s="182"/>
      <c r="P1366" s="182"/>
      <c r="Q1366" s="182"/>
      <c r="R1366" s="182"/>
      <c r="S1366" s="182"/>
      <c r="T1366" s="182"/>
      <c r="U1366" s="182"/>
      <c r="V1366" s="182"/>
      <c r="W1366" s="182"/>
      <c r="X1366" s="182"/>
      <c r="Y1366" s="182"/>
      <c r="AA1366" s="183"/>
    </row>
    <row r="1367" spans="9:27" s="3" customFormat="1" ht="12.75">
      <c r="I1367" s="26"/>
      <c r="J1367" s="182"/>
      <c r="K1367" s="182"/>
      <c r="L1367" s="182"/>
      <c r="M1367" s="182"/>
      <c r="N1367" s="182"/>
      <c r="O1367" s="182"/>
      <c r="P1367" s="182"/>
      <c r="Q1367" s="182"/>
      <c r="R1367" s="182"/>
      <c r="S1367" s="182"/>
      <c r="T1367" s="182"/>
      <c r="U1367" s="182"/>
      <c r="V1367" s="182"/>
      <c r="W1367" s="182"/>
      <c r="X1367" s="182"/>
      <c r="Y1367" s="182"/>
      <c r="AA1367" s="183"/>
    </row>
    <row r="1368" spans="9:27" s="3" customFormat="1" ht="12.75">
      <c r="I1368" s="26"/>
      <c r="J1368" s="182"/>
      <c r="K1368" s="182"/>
      <c r="L1368" s="182"/>
      <c r="M1368" s="182"/>
      <c r="N1368" s="182"/>
      <c r="O1368" s="182"/>
      <c r="P1368" s="182"/>
      <c r="Q1368" s="182"/>
      <c r="R1368" s="182"/>
      <c r="S1368" s="182"/>
      <c r="T1368" s="182"/>
      <c r="U1368" s="182"/>
      <c r="V1368" s="182"/>
      <c r="W1368" s="182"/>
      <c r="X1368" s="182"/>
      <c r="Y1368" s="182"/>
      <c r="AA1368" s="183"/>
    </row>
    <row r="1369" spans="9:27" s="3" customFormat="1" ht="12.75">
      <c r="I1369" s="26"/>
      <c r="J1369" s="182"/>
      <c r="K1369" s="182"/>
      <c r="L1369" s="182"/>
      <c r="M1369" s="182"/>
      <c r="N1369" s="182"/>
      <c r="O1369" s="182"/>
      <c r="P1369" s="182"/>
      <c r="Q1369" s="182"/>
      <c r="R1369" s="182"/>
      <c r="S1369" s="182"/>
      <c r="T1369" s="182"/>
      <c r="U1369" s="182"/>
      <c r="V1369" s="182"/>
      <c r="W1369" s="182"/>
      <c r="X1369" s="182"/>
      <c r="Y1369" s="182"/>
      <c r="AA1369" s="183"/>
    </row>
    <row r="1370" spans="9:27" s="3" customFormat="1" ht="12.75">
      <c r="I1370" s="26"/>
      <c r="J1370" s="182"/>
      <c r="K1370" s="182"/>
      <c r="L1370" s="182"/>
      <c r="M1370" s="182"/>
      <c r="N1370" s="182"/>
      <c r="O1370" s="182"/>
      <c r="P1370" s="182"/>
      <c r="Q1370" s="182"/>
      <c r="R1370" s="182"/>
      <c r="S1370" s="182"/>
      <c r="T1370" s="182"/>
      <c r="U1370" s="182"/>
      <c r="V1370" s="182"/>
      <c r="W1370" s="182"/>
      <c r="X1370" s="182"/>
      <c r="Y1370" s="182"/>
      <c r="AA1370" s="183"/>
    </row>
    <row r="1371" spans="9:27" s="3" customFormat="1" ht="12.75">
      <c r="I1371" s="26"/>
      <c r="J1371" s="182"/>
      <c r="K1371" s="182"/>
      <c r="L1371" s="182"/>
      <c r="M1371" s="182"/>
      <c r="N1371" s="182"/>
      <c r="O1371" s="182"/>
      <c r="P1371" s="182"/>
      <c r="Q1371" s="182"/>
      <c r="R1371" s="182"/>
      <c r="S1371" s="182"/>
      <c r="T1371" s="182"/>
      <c r="U1371" s="182"/>
      <c r="V1371" s="182"/>
      <c r="W1371" s="182"/>
      <c r="X1371" s="182"/>
      <c r="Y1371" s="182"/>
      <c r="AA1371" s="183"/>
    </row>
    <row r="1372" spans="9:27" s="3" customFormat="1" ht="12.75">
      <c r="I1372" s="26"/>
      <c r="J1372" s="182"/>
      <c r="K1372" s="182"/>
      <c r="L1372" s="182"/>
      <c r="M1372" s="182"/>
      <c r="N1372" s="182"/>
      <c r="O1372" s="182"/>
      <c r="P1372" s="182"/>
      <c r="Q1372" s="182"/>
      <c r="R1372" s="182"/>
      <c r="S1372" s="182"/>
      <c r="T1372" s="182"/>
      <c r="U1372" s="182"/>
      <c r="V1372" s="182"/>
      <c r="W1372" s="182"/>
      <c r="X1372" s="182"/>
      <c r="Y1372" s="182"/>
      <c r="AA1372" s="183"/>
    </row>
    <row r="1373" spans="9:27" s="3" customFormat="1" ht="12.75">
      <c r="I1373" s="26"/>
      <c r="J1373" s="182"/>
      <c r="K1373" s="182"/>
      <c r="L1373" s="182"/>
      <c r="M1373" s="182"/>
      <c r="N1373" s="182"/>
      <c r="O1373" s="182"/>
      <c r="P1373" s="182"/>
      <c r="Q1373" s="182"/>
      <c r="R1373" s="182"/>
      <c r="S1373" s="182"/>
      <c r="T1373" s="182"/>
      <c r="U1373" s="182"/>
      <c r="V1373" s="182"/>
      <c r="W1373" s="182"/>
      <c r="X1373" s="182"/>
      <c r="Y1373" s="182"/>
      <c r="AA1373" s="183"/>
    </row>
    <row r="1374" spans="9:27" s="3" customFormat="1" ht="12.75">
      <c r="I1374" s="26"/>
      <c r="J1374" s="182"/>
      <c r="K1374" s="182"/>
      <c r="L1374" s="182"/>
      <c r="M1374" s="182"/>
      <c r="N1374" s="182"/>
      <c r="O1374" s="182"/>
      <c r="P1374" s="182"/>
      <c r="Q1374" s="182"/>
      <c r="R1374" s="182"/>
      <c r="S1374" s="182"/>
      <c r="T1374" s="182"/>
      <c r="U1374" s="182"/>
      <c r="V1374" s="182"/>
      <c r="W1374" s="182"/>
      <c r="X1374" s="182"/>
      <c r="Y1374" s="182"/>
      <c r="AA1374" s="183"/>
    </row>
    <row r="1375" spans="9:27" s="3" customFormat="1" ht="12.75">
      <c r="I1375" s="26"/>
      <c r="J1375" s="182"/>
      <c r="K1375" s="182"/>
      <c r="L1375" s="182"/>
      <c r="M1375" s="182"/>
      <c r="N1375" s="182"/>
      <c r="O1375" s="182"/>
      <c r="P1375" s="182"/>
      <c r="Q1375" s="182"/>
      <c r="R1375" s="182"/>
      <c r="S1375" s="182"/>
      <c r="T1375" s="182"/>
      <c r="U1375" s="182"/>
      <c r="V1375" s="182"/>
      <c r="W1375" s="182"/>
      <c r="X1375" s="182"/>
      <c r="Y1375" s="182"/>
      <c r="AA1375" s="183"/>
    </row>
    <row r="1376" spans="9:27" s="3" customFormat="1" ht="12.75">
      <c r="I1376" s="26"/>
      <c r="J1376" s="182"/>
      <c r="K1376" s="182"/>
      <c r="L1376" s="182"/>
      <c r="M1376" s="182"/>
      <c r="N1376" s="182"/>
      <c r="O1376" s="182"/>
      <c r="P1376" s="182"/>
      <c r="Q1376" s="182"/>
      <c r="R1376" s="182"/>
      <c r="S1376" s="182"/>
      <c r="T1376" s="182"/>
      <c r="U1376" s="182"/>
      <c r="V1376" s="182"/>
      <c r="W1376" s="182"/>
      <c r="X1376" s="182"/>
      <c r="Y1376" s="182"/>
      <c r="AA1376" s="183"/>
    </row>
    <row r="1377" spans="9:27" s="3" customFormat="1" ht="12.75">
      <c r="I1377" s="26"/>
      <c r="J1377" s="182"/>
      <c r="K1377" s="182"/>
      <c r="L1377" s="182"/>
      <c r="M1377" s="182"/>
      <c r="N1377" s="182"/>
      <c r="O1377" s="182"/>
      <c r="P1377" s="182"/>
      <c r="Q1377" s="182"/>
      <c r="R1377" s="182"/>
      <c r="S1377" s="182"/>
      <c r="T1377" s="182"/>
      <c r="U1377" s="182"/>
      <c r="V1377" s="182"/>
      <c r="W1377" s="182"/>
      <c r="X1377" s="182"/>
      <c r="Y1377" s="182"/>
      <c r="AA1377" s="183"/>
    </row>
    <row r="1378" spans="9:27" s="3" customFormat="1" ht="12.75">
      <c r="I1378" s="26"/>
      <c r="J1378" s="182"/>
      <c r="K1378" s="182"/>
      <c r="L1378" s="182"/>
      <c r="M1378" s="182"/>
      <c r="N1378" s="182"/>
      <c r="O1378" s="182"/>
      <c r="P1378" s="182"/>
      <c r="Q1378" s="182"/>
      <c r="R1378" s="182"/>
      <c r="S1378" s="182"/>
      <c r="T1378" s="182"/>
      <c r="U1378" s="182"/>
      <c r="V1378" s="182"/>
      <c r="W1378" s="182"/>
      <c r="X1378" s="182"/>
      <c r="Y1378" s="182"/>
      <c r="AA1378" s="183"/>
    </row>
    <row r="1379" spans="9:27" s="3" customFormat="1" ht="12.75">
      <c r="I1379" s="26"/>
      <c r="J1379" s="182"/>
      <c r="K1379" s="182"/>
      <c r="L1379" s="182"/>
      <c r="M1379" s="182"/>
      <c r="N1379" s="182"/>
      <c r="O1379" s="182"/>
      <c r="P1379" s="182"/>
      <c r="Q1379" s="182"/>
      <c r="R1379" s="182"/>
      <c r="S1379" s="182"/>
      <c r="T1379" s="182"/>
      <c r="U1379" s="182"/>
      <c r="V1379" s="182"/>
      <c r="W1379" s="182"/>
      <c r="X1379" s="182"/>
      <c r="Y1379" s="182"/>
      <c r="AA1379" s="183"/>
    </row>
    <row r="1380" spans="9:27" s="3" customFormat="1" ht="12.75">
      <c r="I1380" s="26"/>
      <c r="J1380" s="182"/>
      <c r="K1380" s="182"/>
      <c r="L1380" s="182"/>
      <c r="M1380" s="182"/>
      <c r="N1380" s="182"/>
      <c r="O1380" s="182"/>
      <c r="P1380" s="182"/>
      <c r="Q1380" s="182"/>
      <c r="R1380" s="182"/>
      <c r="S1380" s="182"/>
      <c r="T1380" s="182"/>
      <c r="U1380" s="182"/>
      <c r="V1380" s="182"/>
      <c r="W1380" s="182"/>
      <c r="X1380" s="182"/>
      <c r="Y1380" s="182"/>
      <c r="AA1380" s="183"/>
    </row>
    <row r="1381" spans="9:27" s="3" customFormat="1" ht="12.75">
      <c r="I1381" s="26"/>
      <c r="J1381" s="182"/>
      <c r="K1381" s="182"/>
      <c r="L1381" s="182"/>
      <c r="M1381" s="182"/>
      <c r="N1381" s="182"/>
      <c r="O1381" s="182"/>
      <c r="P1381" s="182"/>
      <c r="Q1381" s="182"/>
      <c r="R1381" s="182"/>
      <c r="S1381" s="182"/>
      <c r="T1381" s="182"/>
      <c r="U1381" s="182"/>
      <c r="V1381" s="182"/>
      <c r="W1381" s="182"/>
      <c r="X1381" s="182"/>
      <c r="Y1381" s="182"/>
      <c r="AA1381" s="183"/>
    </row>
    <row r="1382" spans="9:27" s="3" customFormat="1" ht="12.75">
      <c r="I1382" s="26"/>
      <c r="J1382" s="182"/>
      <c r="K1382" s="182"/>
      <c r="L1382" s="182"/>
      <c r="M1382" s="182"/>
      <c r="N1382" s="182"/>
      <c r="O1382" s="182"/>
      <c r="P1382" s="182"/>
      <c r="Q1382" s="182"/>
      <c r="R1382" s="182"/>
      <c r="S1382" s="182"/>
      <c r="T1382" s="182"/>
      <c r="U1382" s="182"/>
      <c r="V1382" s="182"/>
      <c r="W1382" s="182"/>
      <c r="X1382" s="182"/>
      <c r="Y1382" s="182"/>
      <c r="AA1382" s="183"/>
    </row>
    <row r="1383" spans="9:27" s="3" customFormat="1" ht="12.75">
      <c r="I1383" s="26"/>
      <c r="J1383" s="182"/>
      <c r="K1383" s="182"/>
      <c r="L1383" s="182"/>
      <c r="M1383" s="182"/>
      <c r="N1383" s="182"/>
      <c r="O1383" s="182"/>
      <c r="P1383" s="182"/>
      <c r="Q1383" s="182"/>
      <c r="R1383" s="182"/>
      <c r="S1383" s="182"/>
      <c r="T1383" s="182"/>
      <c r="U1383" s="182"/>
      <c r="V1383" s="182"/>
      <c r="W1383" s="182"/>
      <c r="X1383" s="182"/>
      <c r="Y1383" s="182"/>
      <c r="AA1383" s="183"/>
    </row>
    <row r="1384" spans="9:27" s="3" customFormat="1" ht="12.75">
      <c r="I1384" s="26"/>
      <c r="J1384" s="182"/>
      <c r="K1384" s="182"/>
      <c r="L1384" s="182"/>
      <c r="M1384" s="182"/>
      <c r="N1384" s="182"/>
      <c r="O1384" s="182"/>
      <c r="P1384" s="182"/>
      <c r="Q1384" s="182"/>
      <c r="R1384" s="182"/>
      <c r="S1384" s="182"/>
      <c r="T1384" s="182"/>
      <c r="U1384" s="182"/>
      <c r="V1384" s="182"/>
      <c r="W1384" s="182"/>
      <c r="X1384" s="182"/>
      <c r="Y1384" s="182"/>
      <c r="AA1384" s="183"/>
    </row>
    <row r="1385" spans="9:27" s="3" customFormat="1" ht="12.75">
      <c r="I1385" s="26"/>
      <c r="J1385" s="182"/>
      <c r="K1385" s="182"/>
      <c r="L1385" s="182"/>
      <c r="M1385" s="182"/>
      <c r="N1385" s="182"/>
      <c r="O1385" s="182"/>
      <c r="P1385" s="182"/>
      <c r="Q1385" s="182"/>
      <c r="R1385" s="182"/>
      <c r="S1385" s="182"/>
      <c r="T1385" s="182"/>
      <c r="U1385" s="182"/>
      <c r="V1385" s="182"/>
      <c r="W1385" s="182"/>
      <c r="X1385" s="182"/>
      <c r="Y1385" s="182"/>
      <c r="AA1385" s="183"/>
    </row>
    <row r="1386" spans="9:27" s="3" customFormat="1" ht="12.75">
      <c r="I1386" s="26"/>
      <c r="J1386" s="182"/>
      <c r="K1386" s="182"/>
      <c r="L1386" s="182"/>
      <c r="M1386" s="182"/>
      <c r="N1386" s="182"/>
      <c r="O1386" s="182"/>
      <c r="P1386" s="182"/>
      <c r="Q1386" s="182"/>
      <c r="R1386" s="182"/>
      <c r="S1386" s="182"/>
      <c r="T1386" s="182"/>
      <c r="U1386" s="182"/>
      <c r="V1386" s="182"/>
      <c r="W1386" s="182"/>
      <c r="X1386" s="182"/>
      <c r="Y1386" s="182"/>
      <c r="AA1386" s="183"/>
    </row>
    <row r="1387" spans="9:27" s="3" customFormat="1" ht="12.75">
      <c r="I1387" s="26"/>
      <c r="J1387" s="182"/>
      <c r="K1387" s="182"/>
      <c r="L1387" s="182"/>
      <c r="M1387" s="182"/>
      <c r="N1387" s="182"/>
      <c r="O1387" s="182"/>
      <c r="P1387" s="182"/>
      <c r="Q1387" s="182"/>
      <c r="R1387" s="182"/>
      <c r="S1387" s="182"/>
      <c r="T1387" s="182"/>
      <c r="U1387" s="182"/>
      <c r="V1387" s="182"/>
      <c r="W1387" s="182"/>
      <c r="X1387" s="182"/>
      <c r="Y1387" s="182"/>
      <c r="AA1387" s="183"/>
    </row>
    <row r="1388" spans="9:27" s="3" customFormat="1" ht="12.75">
      <c r="I1388" s="26"/>
      <c r="J1388" s="182"/>
      <c r="K1388" s="182"/>
      <c r="L1388" s="182"/>
      <c r="M1388" s="182"/>
      <c r="N1388" s="182"/>
      <c r="O1388" s="182"/>
      <c r="P1388" s="182"/>
      <c r="Q1388" s="182"/>
      <c r="R1388" s="182"/>
      <c r="S1388" s="182"/>
      <c r="T1388" s="182"/>
      <c r="U1388" s="182"/>
      <c r="V1388" s="182"/>
      <c r="W1388" s="182"/>
      <c r="X1388" s="182"/>
      <c r="Y1388" s="182"/>
      <c r="AA1388" s="183"/>
    </row>
    <row r="1389" spans="9:27" s="3" customFormat="1" ht="12.75">
      <c r="I1389" s="26"/>
      <c r="J1389" s="182"/>
      <c r="K1389" s="182"/>
      <c r="L1389" s="182"/>
      <c r="M1389" s="182"/>
      <c r="N1389" s="182"/>
      <c r="O1389" s="182"/>
      <c r="P1389" s="182"/>
      <c r="Q1389" s="182"/>
      <c r="R1389" s="182"/>
      <c r="S1389" s="182"/>
      <c r="T1389" s="182"/>
      <c r="U1389" s="182"/>
      <c r="V1389" s="182"/>
      <c r="W1389" s="182"/>
      <c r="X1389" s="182"/>
      <c r="Y1389" s="182"/>
      <c r="AA1389" s="183"/>
    </row>
    <row r="1390" spans="9:27" s="3" customFormat="1" ht="12.75">
      <c r="I1390" s="26"/>
      <c r="J1390" s="182"/>
      <c r="K1390" s="182"/>
      <c r="L1390" s="182"/>
      <c r="M1390" s="182"/>
      <c r="N1390" s="182"/>
      <c r="O1390" s="182"/>
      <c r="P1390" s="182"/>
      <c r="Q1390" s="182"/>
      <c r="R1390" s="182"/>
      <c r="S1390" s="182"/>
      <c r="T1390" s="182"/>
      <c r="U1390" s="182"/>
      <c r="V1390" s="182"/>
      <c r="W1390" s="182"/>
      <c r="X1390" s="182"/>
      <c r="Y1390" s="182"/>
      <c r="AA1390" s="183"/>
    </row>
    <row r="1391" spans="9:27" s="3" customFormat="1" ht="12.75">
      <c r="I1391" s="26"/>
      <c r="J1391" s="182"/>
      <c r="K1391" s="182"/>
      <c r="L1391" s="182"/>
      <c r="M1391" s="182"/>
      <c r="N1391" s="182"/>
      <c r="O1391" s="182"/>
      <c r="P1391" s="182"/>
      <c r="Q1391" s="182"/>
      <c r="R1391" s="182"/>
      <c r="S1391" s="182"/>
      <c r="T1391" s="182"/>
      <c r="U1391" s="182"/>
      <c r="V1391" s="182"/>
      <c r="W1391" s="182"/>
      <c r="X1391" s="182"/>
      <c r="Y1391" s="182"/>
      <c r="AA1391" s="183"/>
    </row>
    <row r="1392" spans="9:27" s="3" customFormat="1" ht="12.75">
      <c r="I1392" s="26"/>
      <c r="J1392" s="182"/>
      <c r="K1392" s="182"/>
      <c r="L1392" s="182"/>
      <c r="M1392" s="182"/>
      <c r="N1392" s="182"/>
      <c r="O1392" s="182"/>
      <c r="P1392" s="182"/>
      <c r="Q1392" s="182"/>
      <c r="R1392" s="182"/>
      <c r="S1392" s="182"/>
      <c r="T1392" s="182"/>
      <c r="U1392" s="182"/>
      <c r="V1392" s="182"/>
      <c r="W1392" s="182"/>
      <c r="X1392" s="182"/>
      <c r="Y1392" s="182"/>
      <c r="AA1392" s="183"/>
    </row>
    <row r="1393" spans="9:27" s="3" customFormat="1" ht="12.75">
      <c r="I1393" s="26"/>
      <c r="J1393" s="182"/>
      <c r="K1393" s="182"/>
      <c r="L1393" s="182"/>
      <c r="M1393" s="182"/>
      <c r="N1393" s="182"/>
      <c r="O1393" s="182"/>
      <c r="P1393" s="182"/>
      <c r="Q1393" s="182"/>
      <c r="R1393" s="182"/>
      <c r="S1393" s="182"/>
      <c r="T1393" s="182"/>
      <c r="U1393" s="182"/>
      <c r="V1393" s="182"/>
      <c r="W1393" s="182"/>
      <c r="X1393" s="182"/>
      <c r="Y1393" s="182"/>
      <c r="AA1393" s="183"/>
    </row>
    <row r="1394" spans="9:27" s="3" customFormat="1" ht="12.75">
      <c r="I1394" s="26"/>
      <c r="J1394" s="182"/>
      <c r="K1394" s="182"/>
      <c r="L1394" s="182"/>
      <c r="M1394" s="182"/>
      <c r="N1394" s="182"/>
      <c r="O1394" s="182"/>
      <c r="P1394" s="182"/>
      <c r="Q1394" s="182"/>
      <c r="R1394" s="182"/>
      <c r="S1394" s="182"/>
      <c r="T1394" s="182"/>
      <c r="U1394" s="182"/>
      <c r="V1394" s="182"/>
      <c r="W1394" s="182"/>
      <c r="X1394" s="182"/>
      <c r="Y1394" s="182"/>
      <c r="AA1394" s="183"/>
    </row>
    <row r="1395" spans="9:27" s="3" customFormat="1" ht="12.75">
      <c r="I1395" s="26"/>
      <c r="J1395" s="182"/>
      <c r="K1395" s="182"/>
      <c r="L1395" s="182"/>
      <c r="M1395" s="182"/>
      <c r="N1395" s="182"/>
      <c r="O1395" s="182"/>
      <c r="P1395" s="182"/>
      <c r="Q1395" s="182"/>
      <c r="R1395" s="182"/>
      <c r="S1395" s="182"/>
      <c r="T1395" s="182"/>
      <c r="U1395" s="182"/>
      <c r="V1395" s="182"/>
      <c r="W1395" s="182"/>
      <c r="X1395" s="182"/>
      <c r="Y1395" s="182"/>
      <c r="AA1395" s="183"/>
    </row>
    <row r="1396" spans="9:27" s="3" customFormat="1" ht="12.75">
      <c r="I1396" s="26"/>
      <c r="J1396" s="182"/>
      <c r="K1396" s="182"/>
      <c r="L1396" s="182"/>
      <c r="M1396" s="182"/>
      <c r="N1396" s="182"/>
      <c r="O1396" s="182"/>
      <c r="P1396" s="182"/>
      <c r="Q1396" s="182"/>
      <c r="R1396" s="182"/>
      <c r="S1396" s="182"/>
      <c r="T1396" s="182"/>
      <c r="U1396" s="182"/>
      <c r="V1396" s="182"/>
      <c r="W1396" s="182"/>
      <c r="X1396" s="182"/>
      <c r="Y1396" s="182"/>
      <c r="AA1396" s="183"/>
    </row>
    <row r="1397" spans="9:27" s="3" customFormat="1" ht="12.75">
      <c r="I1397" s="26"/>
      <c r="J1397" s="182"/>
      <c r="K1397" s="182"/>
      <c r="L1397" s="182"/>
      <c r="M1397" s="182"/>
      <c r="N1397" s="182"/>
      <c r="O1397" s="182"/>
      <c r="P1397" s="182"/>
      <c r="Q1397" s="182"/>
      <c r="R1397" s="182"/>
      <c r="S1397" s="182"/>
      <c r="T1397" s="182"/>
      <c r="U1397" s="182"/>
      <c r="V1397" s="182"/>
      <c r="W1397" s="182"/>
      <c r="X1397" s="182"/>
      <c r="Y1397" s="182"/>
      <c r="AA1397" s="183"/>
    </row>
    <row r="1398" spans="9:27" s="3" customFormat="1" ht="12.75">
      <c r="I1398" s="26"/>
      <c r="J1398" s="182"/>
      <c r="K1398" s="182"/>
      <c r="L1398" s="182"/>
      <c r="M1398" s="182"/>
      <c r="N1398" s="182"/>
      <c r="O1398" s="182"/>
      <c r="P1398" s="182"/>
      <c r="Q1398" s="182"/>
      <c r="R1398" s="182"/>
      <c r="S1398" s="182"/>
      <c r="T1398" s="182"/>
      <c r="U1398" s="182"/>
      <c r="V1398" s="182"/>
      <c r="W1398" s="182"/>
      <c r="X1398" s="182"/>
      <c r="Y1398" s="182"/>
      <c r="AA1398" s="183"/>
    </row>
    <row r="1399" spans="9:27" s="3" customFormat="1" ht="12.75">
      <c r="I1399" s="26"/>
      <c r="J1399" s="182"/>
      <c r="K1399" s="182"/>
      <c r="L1399" s="182"/>
      <c r="M1399" s="182"/>
      <c r="N1399" s="182"/>
      <c r="O1399" s="182"/>
      <c r="P1399" s="182"/>
      <c r="Q1399" s="182"/>
      <c r="R1399" s="182"/>
      <c r="S1399" s="182"/>
      <c r="T1399" s="182"/>
      <c r="U1399" s="182"/>
      <c r="V1399" s="182"/>
      <c r="W1399" s="182"/>
      <c r="X1399" s="182"/>
      <c r="Y1399" s="182"/>
      <c r="AA1399" s="183"/>
    </row>
    <row r="1400" spans="9:27" s="3" customFormat="1" ht="12.75">
      <c r="I1400" s="26"/>
      <c r="J1400" s="182"/>
      <c r="K1400" s="182"/>
      <c r="L1400" s="182"/>
      <c r="M1400" s="182"/>
      <c r="N1400" s="182"/>
      <c r="O1400" s="182"/>
      <c r="P1400" s="182"/>
      <c r="Q1400" s="182"/>
      <c r="R1400" s="182"/>
      <c r="S1400" s="182"/>
      <c r="T1400" s="182"/>
      <c r="U1400" s="182"/>
      <c r="V1400" s="182"/>
      <c r="W1400" s="182"/>
      <c r="X1400" s="182"/>
      <c r="Y1400" s="182"/>
      <c r="AA1400" s="183"/>
    </row>
    <row r="1401" spans="9:27" s="3" customFormat="1" ht="12.75">
      <c r="I1401" s="26"/>
      <c r="J1401" s="182"/>
      <c r="K1401" s="182"/>
      <c r="L1401" s="182"/>
      <c r="M1401" s="182"/>
      <c r="N1401" s="182"/>
      <c r="O1401" s="182"/>
      <c r="P1401" s="182"/>
      <c r="Q1401" s="182"/>
      <c r="R1401" s="182"/>
      <c r="S1401" s="182"/>
      <c r="T1401" s="182"/>
      <c r="U1401" s="182"/>
      <c r="V1401" s="182"/>
      <c r="W1401" s="182"/>
      <c r="X1401" s="182"/>
      <c r="Y1401" s="182"/>
      <c r="AA1401" s="183"/>
    </row>
    <row r="1402" spans="9:27" s="3" customFormat="1" ht="12.75">
      <c r="I1402" s="26"/>
      <c r="J1402" s="182"/>
      <c r="K1402" s="182"/>
      <c r="L1402" s="182"/>
      <c r="M1402" s="182"/>
      <c r="N1402" s="182"/>
      <c r="O1402" s="182"/>
      <c r="P1402" s="182"/>
      <c r="Q1402" s="182"/>
      <c r="R1402" s="182"/>
      <c r="S1402" s="182"/>
      <c r="T1402" s="182"/>
      <c r="U1402" s="182"/>
      <c r="V1402" s="182"/>
      <c r="W1402" s="182"/>
      <c r="X1402" s="182"/>
      <c r="Y1402" s="182"/>
      <c r="AA1402" s="183"/>
    </row>
    <row r="1403" spans="9:27" s="3" customFormat="1" ht="12.75">
      <c r="I1403" s="26"/>
      <c r="J1403" s="182"/>
      <c r="K1403" s="182"/>
      <c r="L1403" s="182"/>
      <c r="M1403" s="182"/>
      <c r="N1403" s="182"/>
      <c r="O1403" s="182"/>
      <c r="P1403" s="182"/>
      <c r="Q1403" s="182"/>
      <c r="R1403" s="182"/>
      <c r="S1403" s="182"/>
      <c r="T1403" s="182"/>
      <c r="U1403" s="182"/>
      <c r="V1403" s="182"/>
      <c r="W1403" s="182"/>
      <c r="X1403" s="182"/>
      <c r="Y1403" s="182"/>
      <c r="AA1403" s="183"/>
    </row>
    <row r="1404" spans="9:27" s="3" customFormat="1" ht="12.75">
      <c r="I1404" s="26"/>
      <c r="J1404" s="182"/>
      <c r="K1404" s="182"/>
      <c r="L1404" s="182"/>
      <c r="M1404" s="182"/>
      <c r="N1404" s="182"/>
      <c r="O1404" s="182"/>
      <c r="P1404" s="182"/>
      <c r="Q1404" s="182"/>
      <c r="R1404" s="182"/>
      <c r="S1404" s="182"/>
      <c r="T1404" s="182"/>
      <c r="U1404" s="182"/>
      <c r="V1404" s="182"/>
      <c r="W1404" s="182"/>
      <c r="X1404" s="182"/>
      <c r="Y1404" s="182"/>
      <c r="AA1404" s="183"/>
    </row>
    <row r="1405" spans="9:27" s="3" customFormat="1" ht="12.75">
      <c r="I1405" s="26"/>
      <c r="J1405" s="182"/>
      <c r="K1405" s="182"/>
      <c r="L1405" s="182"/>
      <c r="M1405" s="182"/>
      <c r="N1405" s="182"/>
      <c r="O1405" s="182"/>
      <c r="P1405" s="182"/>
      <c r="Q1405" s="182"/>
      <c r="R1405" s="182"/>
      <c r="S1405" s="182"/>
      <c r="T1405" s="182"/>
      <c r="U1405" s="182"/>
      <c r="V1405" s="182"/>
      <c r="W1405" s="182"/>
      <c r="X1405" s="182"/>
      <c r="Y1405" s="182"/>
      <c r="AA1405" s="183"/>
    </row>
    <row r="1406" spans="9:27" s="3" customFormat="1" ht="12.75">
      <c r="I1406" s="26"/>
      <c r="J1406" s="182"/>
      <c r="K1406" s="182"/>
      <c r="L1406" s="182"/>
      <c r="M1406" s="182"/>
      <c r="N1406" s="182"/>
      <c r="O1406" s="182"/>
      <c r="P1406" s="182"/>
      <c r="Q1406" s="182"/>
      <c r="R1406" s="182"/>
      <c r="S1406" s="182"/>
      <c r="T1406" s="182"/>
      <c r="U1406" s="182"/>
      <c r="V1406" s="182"/>
      <c r="W1406" s="182"/>
      <c r="X1406" s="182"/>
      <c r="Y1406" s="182"/>
      <c r="AA1406" s="183"/>
    </row>
    <row r="1407" spans="9:27" s="3" customFormat="1" ht="12.75">
      <c r="I1407" s="26"/>
      <c r="J1407" s="182"/>
      <c r="K1407" s="182"/>
      <c r="L1407" s="182"/>
      <c r="M1407" s="182"/>
      <c r="N1407" s="182"/>
      <c r="O1407" s="182"/>
      <c r="P1407" s="182"/>
      <c r="Q1407" s="182"/>
      <c r="R1407" s="182"/>
      <c r="S1407" s="182"/>
      <c r="T1407" s="182"/>
      <c r="U1407" s="182"/>
      <c r="V1407" s="182"/>
      <c r="W1407" s="182"/>
      <c r="X1407" s="182"/>
      <c r="Y1407" s="182"/>
      <c r="AA1407" s="183"/>
    </row>
    <row r="1408" spans="9:27" s="3" customFormat="1" ht="12.75">
      <c r="I1408" s="26"/>
      <c r="J1408" s="182"/>
      <c r="K1408" s="182"/>
      <c r="L1408" s="182"/>
      <c r="M1408" s="182"/>
      <c r="N1408" s="182"/>
      <c r="O1408" s="182"/>
      <c r="P1408" s="182"/>
      <c r="Q1408" s="182"/>
      <c r="R1408" s="182"/>
      <c r="S1408" s="182"/>
      <c r="T1408" s="182"/>
      <c r="U1408" s="182"/>
      <c r="V1408" s="182"/>
      <c r="W1408" s="182"/>
      <c r="X1408" s="182"/>
      <c r="Y1408" s="182"/>
      <c r="AA1408" s="183"/>
    </row>
    <row r="1409" spans="9:27" s="3" customFormat="1" ht="12.75">
      <c r="I1409" s="26"/>
      <c r="J1409" s="182"/>
      <c r="K1409" s="182"/>
      <c r="L1409" s="182"/>
      <c r="M1409" s="182"/>
      <c r="N1409" s="182"/>
      <c r="O1409" s="182"/>
      <c r="P1409" s="182"/>
      <c r="Q1409" s="182"/>
      <c r="R1409" s="182"/>
      <c r="S1409" s="182"/>
      <c r="T1409" s="182"/>
      <c r="U1409" s="182"/>
      <c r="V1409" s="182"/>
      <c r="W1409" s="182"/>
      <c r="X1409" s="182"/>
      <c r="Y1409" s="182"/>
      <c r="AA1409" s="183"/>
    </row>
    <row r="1410" spans="9:27" s="3" customFormat="1" ht="12.75">
      <c r="I1410" s="26"/>
      <c r="J1410" s="182"/>
      <c r="K1410" s="182"/>
      <c r="L1410" s="182"/>
      <c r="M1410" s="182"/>
      <c r="N1410" s="182"/>
      <c r="O1410" s="182"/>
      <c r="P1410" s="182"/>
      <c r="Q1410" s="182"/>
      <c r="R1410" s="182"/>
      <c r="S1410" s="182"/>
      <c r="T1410" s="182"/>
      <c r="U1410" s="182"/>
      <c r="V1410" s="182"/>
      <c r="W1410" s="182"/>
      <c r="X1410" s="182"/>
      <c r="Y1410" s="182"/>
      <c r="AA1410" s="183"/>
    </row>
    <row r="1411" spans="9:27" s="3" customFormat="1" ht="12.75">
      <c r="I1411" s="26"/>
      <c r="J1411" s="182"/>
      <c r="K1411" s="182"/>
      <c r="L1411" s="182"/>
      <c r="M1411" s="182"/>
      <c r="N1411" s="182"/>
      <c r="O1411" s="182"/>
      <c r="P1411" s="182"/>
      <c r="Q1411" s="182"/>
      <c r="R1411" s="182"/>
      <c r="S1411" s="182"/>
      <c r="T1411" s="182"/>
      <c r="U1411" s="182"/>
      <c r="V1411" s="182"/>
      <c r="W1411" s="182"/>
      <c r="X1411" s="182"/>
      <c r="Y1411" s="182"/>
      <c r="AA1411" s="183"/>
    </row>
    <row r="1412" spans="9:27" s="3" customFormat="1" ht="12.75">
      <c r="I1412" s="26"/>
      <c r="J1412" s="182"/>
      <c r="K1412" s="182"/>
      <c r="L1412" s="182"/>
      <c r="M1412" s="182"/>
      <c r="N1412" s="182"/>
      <c r="O1412" s="182"/>
      <c r="P1412" s="182"/>
      <c r="Q1412" s="182"/>
      <c r="R1412" s="182"/>
      <c r="S1412" s="182"/>
      <c r="T1412" s="182"/>
      <c r="U1412" s="182"/>
      <c r="V1412" s="182"/>
      <c r="W1412" s="182"/>
      <c r="X1412" s="182"/>
      <c r="Y1412" s="182"/>
      <c r="AA1412" s="183"/>
    </row>
    <row r="1413" spans="9:27" s="3" customFormat="1" ht="12.75">
      <c r="I1413" s="26"/>
      <c r="J1413" s="182"/>
      <c r="K1413" s="182"/>
      <c r="L1413" s="182"/>
      <c r="M1413" s="182"/>
      <c r="N1413" s="182"/>
      <c r="O1413" s="182"/>
      <c r="P1413" s="182"/>
      <c r="Q1413" s="182"/>
      <c r="R1413" s="182"/>
      <c r="S1413" s="182"/>
      <c r="T1413" s="182"/>
      <c r="U1413" s="182"/>
      <c r="V1413" s="182"/>
      <c r="W1413" s="182"/>
      <c r="X1413" s="182"/>
      <c r="Y1413" s="182"/>
      <c r="AA1413" s="183"/>
    </row>
    <row r="1414" spans="9:27" s="3" customFormat="1" ht="12.75">
      <c r="I1414" s="26"/>
      <c r="J1414" s="182"/>
      <c r="K1414" s="182"/>
      <c r="L1414" s="182"/>
      <c r="M1414" s="182"/>
      <c r="N1414" s="182"/>
      <c r="O1414" s="182"/>
      <c r="P1414" s="182"/>
      <c r="Q1414" s="182"/>
      <c r="R1414" s="182"/>
      <c r="S1414" s="182"/>
      <c r="T1414" s="182"/>
      <c r="U1414" s="182"/>
      <c r="V1414" s="182"/>
      <c r="W1414" s="182"/>
      <c r="X1414" s="182"/>
      <c r="Y1414" s="182"/>
      <c r="AA1414" s="183"/>
    </row>
    <row r="1415" spans="9:27" s="3" customFormat="1" ht="12.75">
      <c r="I1415" s="26"/>
      <c r="J1415" s="182"/>
      <c r="K1415" s="182"/>
      <c r="L1415" s="182"/>
      <c r="M1415" s="182"/>
      <c r="N1415" s="182"/>
      <c r="O1415" s="182"/>
      <c r="P1415" s="182"/>
      <c r="Q1415" s="182"/>
      <c r="R1415" s="182"/>
      <c r="S1415" s="182"/>
      <c r="T1415" s="182"/>
      <c r="U1415" s="182"/>
      <c r="V1415" s="182"/>
      <c r="W1415" s="182"/>
      <c r="X1415" s="182"/>
      <c r="Y1415" s="182"/>
      <c r="AA1415" s="183"/>
    </row>
    <row r="1416" spans="9:27" s="3" customFormat="1" ht="12.75">
      <c r="I1416" s="26"/>
      <c r="J1416" s="182"/>
      <c r="K1416" s="182"/>
      <c r="L1416" s="182"/>
      <c r="M1416" s="182"/>
      <c r="N1416" s="182"/>
      <c r="O1416" s="182"/>
      <c r="P1416" s="182"/>
      <c r="Q1416" s="182"/>
      <c r="R1416" s="182"/>
      <c r="S1416" s="182"/>
      <c r="T1416" s="182"/>
      <c r="U1416" s="182"/>
      <c r="V1416" s="182"/>
      <c r="W1416" s="182"/>
      <c r="X1416" s="182"/>
      <c r="Y1416" s="182"/>
      <c r="AA1416" s="183"/>
    </row>
    <row r="1417" spans="9:27" s="3" customFormat="1" ht="12.75">
      <c r="I1417" s="26"/>
      <c r="J1417" s="182"/>
      <c r="K1417" s="182"/>
      <c r="L1417" s="182"/>
      <c r="M1417" s="182"/>
      <c r="N1417" s="182"/>
      <c r="O1417" s="182"/>
      <c r="P1417" s="182"/>
      <c r="Q1417" s="182"/>
      <c r="R1417" s="182"/>
      <c r="S1417" s="182"/>
      <c r="T1417" s="182"/>
      <c r="U1417" s="182"/>
      <c r="V1417" s="182"/>
      <c r="W1417" s="182"/>
      <c r="X1417" s="182"/>
      <c r="Y1417" s="182"/>
      <c r="AA1417" s="183"/>
    </row>
    <row r="1418" spans="9:27" s="3" customFormat="1" ht="12.75">
      <c r="I1418" s="26"/>
      <c r="J1418" s="182"/>
      <c r="K1418" s="182"/>
      <c r="L1418" s="182"/>
      <c r="M1418" s="182"/>
      <c r="N1418" s="182"/>
      <c r="O1418" s="182"/>
      <c r="P1418" s="182"/>
      <c r="Q1418" s="182"/>
      <c r="R1418" s="182"/>
      <c r="S1418" s="182"/>
      <c r="T1418" s="182"/>
      <c r="U1418" s="182"/>
      <c r="V1418" s="182"/>
      <c r="W1418" s="182"/>
      <c r="X1418" s="182"/>
      <c r="Y1418" s="182"/>
      <c r="AA1418" s="183"/>
    </row>
    <row r="1419" spans="9:27" s="3" customFormat="1" ht="12.75">
      <c r="I1419" s="26"/>
      <c r="J1419" s="182"/>
      <c r="K1419" s="182"/>
      <c r="L1419" s="182"/>
      <c r="M1419" s="182"/>
      <c r="N1419" s="182"/>
      <c r="O1419" s="182"/>
      <c r="P1419" s="182"/>
      <c r="Q1419" s="182"/>
      <c r="R1419" s="182"/>
      <c r="S1419" s="182"/>
      <c r="T1419" s="182"/>
      <c r="U1419" s="182"/>
      <c r="V1419" s="182"/>
      <c r="W1419" s="182"/>
      <c r="X1419" s="182"/>
      <c r="Y1419" s="182"/>
      <c r="AA1419" s="183"/>
    </row>
    <row r="1420" spans="9:27" s="3" customFormat="1" ht="12.75">
      <c r="I1420" s="26"/>
      <c r="J1420" s="182"/>
      <c r="K1420" s="182"/>
      <c r="L1420" s="182"/>
      <c r="M1420" s="182"/>
      <c r="N1420" s="182"/>
      <c r="O1420" s="182"/>
      <c r="P1420" s="182"/>
      <c r="Q1420" s="182"/>
      <c r="R1420" s="182"/>
      <c r="S1420" s="182"/>
      <c r="T1420" s="182"/>
      <c r="U1420" s="182"/>
      <c r="V1420" s="182"/>
      <c r="W1420" s="182"/>
      <c r="X1420" s="182"/>
      <c r="Y1420" s="182"/>
      <c r="AA1420" s="183"/>
    </row>
    <row r="1421" spans="9:27" s="3" customFormat="1" ht="12.75">
      <c r="I1421" s="26"/>
      <c r="J1421" s="182"/>
      <c r="K1421" s="182"/>
      <c r="L1421" s="182"/>
      <c r="M1421" s="182"/>
      <c r="N1421" s="182"/>
      <c r="O1421" s="182"/>
      <c r="P1421" s="182"/>
      <c r="Q1421" s="182"/>
      <c r="R1421" s="182"/>
      <c r="S1421" s="182"/>
      <c r="T1421" s="182"/>
      <c r="U1421" s="182"/>
      <c r="V1421" s="182"/>
      <c r="W1421" s="182"/>
      <c r="X1421" s="182"/>
      <c r="Y1421" s="182"/>
      <c r="AA1421" s="183"/>
    </row>
    <row r="1422" spans="9:27" s="3" customFormat="1" ht="12.75">
      <c r="I1422" s="26"/>
      <c r="J1422" s="182"/>
      <c r="K1422" s="182"/>
      <c r="L1422" s="182"/>
      <c r="M1422" s="182"/>
      <c r="N1422" s="182"/>
      <c r="O1422" s="182"/>
      <c r="P1422" s="182"/>
      <c r="Q1422" s="182"/>
      <c r="R1422" s="182"/>
      <c r="S1422" s="182"/>
      <c r="T1422" s="182"/>
      <c r="U1422" s="182"/>
      <c r="V1422" s="182"/>
      <c r="W1422" s="182"/>
      <c r="X1422" s="182"/>
      <c r="Y1422" s="182"/>
      <c r="AA1422" s="183"/>
    </row>
    <row r="1423" spans="9:27" s="3" customFormat="1" ht="12.75">
      <c r="I1423" s="26"/>
      <c r="J1423" s="182"/>
      <c r="K1423" s="182"/>
      <c r="L1423" s="182"/>
      <c r="M1423" s="182"/>
      <c r="N1423" s="182"/>
      <c r="O1423" s="182"/>
      <c r="P1423" s="182"/>
      <c r="Q1423" s="182"/>
      <c r="R1423" s="182"/>
      <c r="S1423" s="182"/>
      <c r="T1423" s="182"/>
      <c r="U1423" s="182"/>
      <c r="V1423" s="182"/>
      <c r="W1423" s="182"/>
      <c r="X1423" s="182"/>
      <c r="Y1423" s="182"/>
      <c r="AA1423" s="183"/>
    </row>
    <row r="1424" spans="9:27" s="3" customFormat="1" ht="12.75">
      <c r="I1424" s="26"/>
      <c r="J1424" s="182"/>
      <c r="K1424" s="182"/>
      <c r="L1424" s="182"/>
      <c r="M1424" s="182"/>
      <c r="N1424" s="182"/>
      <c r="O1424" s="182"/>
      <c r="P1424" s="182"/>
      <c r="Q1424" s="182"/>
      <c r="R1424" s="182"/>
      <c r="S1424" s="182"/>
      <c r="T1424" s="182"/>
      <c r="U1424" s="182"/>
      <c r="V1424" s="182"/>
      <c r="W1424" s="182"/>
      <c r="X1424" s="182"/>
      <c r="Y1424" s="182"/>
      <c r="AA1424" s="183"/>
    </row>
    <row r="1425" spans="9:27" s="3" customFormat="1" ht="12.75">
      <c r="I1425" s="26"/>
      <c r="J1425" s="182"/>
      <c r="K1425" s="182"/>
      <c r="L1425" s="182"/>
      <c r="M1425" s="182"/>
      <c r="N1425" s="182"/>
      <c r="O1425" s="182"/>
      <c r="P1425" s="182"/>
      <c r="Q1425" s="182"/>
      <c r="R1425" s="182"/>
      <c r="S1425" s="182"/>
      <c r="T1425" s="182"/>
      <c r="U1425" s="182"/>
      <c r="V1425" s="182"/>
      <c r="W1425" s="182"/>
      <c r="X1425" s="182"/>
      <c r="Y1425" s="182"/>
      <c r="AA1425" s="183"/>
    </row>
    <row r="1426" spans="9:27" s="3" customFormat="1" ht="12.75">
      <c r="I1426" s="26"/>
      <c r="J1426" s="182"/>
      <c r="K1426" s="182"/>
      <c r="L1426" s="182"/>
      <c r="M1426" s="182"/>
      <c r="N1426" s="182"/>
      <c r="O1426" s="182"/>
      <c r="P1426" s="182"/>
      <c r="Q1426" s="182"/>
      <c r="R1426" s="182"/>
      <c r="S1426" s="182"/>
      <c r="T1426" s="182"/>
      <c r="U1426" s="182"/>
      <c r="V1426" s="182"/>
      <c r="W1426" s="182"/>
      <c r="X1426" s="182"/>
      <c r="Y1426" s="182"/>
      <c r="AA1426" s="183"/>
    </row>
    <row r="1427" spans="9:27" s="3" customFormat="1" ht="12.75">
      <c r="I1427" s="26"/>
      <c r="J1427" s="182"/>
      <c r="K1427" s="182"/>
      <c r="L1427" s="182"/>
      <c r="M1427" s="182"/>
      <c r="N1427" s="182"/>
      <c r="O1427" s="182"/>
      <c r="P1427" s="182"/>
      <c r="Q1427" s="182"/>
      <c r="R1427" s="182"/>
      <c r="S1427" s="182"/>
      <c r="T1427" s="182"/>
      <c r="U1427" s="182"/>
      <c r="V1427" s="182"/>
      <c r="W1427" s="182"/>
      <c r="X1427" s="182"/>
      <c r="Y1427" s="182"/>
      <c r="AA1427" s="183"/>
    </row>
    <row r="1428" spans="9:27" s="3" customFormat="1" ht="12.75">
      <c r="I1428" s="26"/>
      <c r="J1428" s="182"/>
      <c r="K1428" s="182"/>
      <c r="L1428" s="182"/>
      <c r="M1428" s="182"/>
      <c r="N1428" s="182"/>
      <c r="O1428" s="182"/>
      <c r="P1428" s="182"/>
      <c r="Q1428" s="182"/>
      <c r="R1428" s="182"/>
      <c r="S1428" s="182"/>
      <c r="T1428" s="182"/>
      <c r="U1428" s="182"/>
      <c r="V1428" s="182"/>
      <c r="W1428" s="182"/>
      <c r="X1428" s="182"/>
      <c r="Y1428" s="182"/>
      <c r="AA1428" s="183"/>
    </row>
    <row r="1429" spans="9:27" s="3" customFormat="1" ht="12.75">
      <c r="I1429" s="26"/>
      <c r="J1429" s="182"/>
      <c r="K1429" s="182"/>
      <c r="L1429" s="182"/>
      <c r="M1429" s="182"/>
      <c r="N1429" s="182"/>
      <c r="O1429" s="182"/>
      <c r="P1429" s="182"/>
      <c r="Q1429" s="182"/>
      <c r="R1429" s="182"/>
      <c r="S1429" s="182"/>
      <c r="T1429" s="182"/>
      <c r="U1429" s="182"/>
      <c r="V1429" s="182"/>
      <c r="W1429" s="182"/>
      <c r="X1429" s="182"/>
      <c r="Y1429" s="182"/>
      <c r="AA1429" s="183"/>
    </row>
    <row r="1430" spans="9:27" s="3" customFormat="1" ht="12.75">
      <c r="I1430" s="26"/>
      <c r="J1430" s="182"/>
      <c r="K1430" s="182"/>
      <c r="L1430" s="182"/>
      <c r="M1430" s="182"/>
      <c r="N1430" s="182"/>
      <c r="O1430" s="182"/>
      <c r="P1430" s="182"/>
      <c r="Q1430" s="182"/>
      <c r="R1430" s="182"/>
      <c r="S1430" s="182"/>
      <c r="T1430" s="182"/>
      <c r="U1430" s="182"/>
      <c r="V1430" s="182"/>
      <c r="W1430" s="182"/>
      <c r="X1430" s="182"/>
      <c r="Y1430" s="182"/>
      <c r="AA1430" s="183"/>
    </row>
    <row r="1431" spans="9:27" s="3" customFormat="1" ht="12.75">
      <c r="I1431" s="26"/>
      <c r="J1431" s="182"/>
      <c r="K1431" s="182"/>
      <c r="L1431" s="182"/>
      <c r="M1431" s="182"/>
      <c r="N1431" s="182"/>
      <c r="O1431" s="182"/>
      <c r="P1431" s="182"/>
      <c r="Q1431" s="182"/>
      <c r="R1431" s="182"/>
      <c r="S1431" s="182"/>
      <c r="T1431" s="182"/>
      <c r="U1431" s="182"/>
      <c r="V1431" s="182"/>
      <c r="W1431" s="182"/>
      <c r="X1431" s="182"/>
      <c r="Y1431" s="182"/>
      <c r="AA1431" s="183"/>
    </row>
    <row r="1432" spans="9:27" s="3" customFormat="1" ht="12.75">
      <c r="I1432" s="26"/>
      <c r="J1432" s="182"/>
      <c r="K1432" s="182"/>
      <c r="L1432" s="182"/>
      <c r="M1432" s="182"/>
      <c r="N1432" s="182"/>
      <c r="O1432" s="182"/>
      <c r="P1432" s="182"/>
      <c r="Q1432" s="182"/>
      <c r="R1432" s="182"/>
      <c r="S1432" s="182"/>
      <c r="T1432" s="182"/>
      <c r="U1432" s="182"/>
      <c r="V1432" s="182"/>
      <c r="W1432" s="182"/>
      <c r="X1432" s="182"/>
      <c r="Y1432" s="182"/>
      <c r="AA1432" s="183"/>
    </row>
    <row r="1433" spans="9:27" s="3" customFormat="1" ht="12.75">
      <c r="I1433" s="26"/>
      <c r="J1433" s="182"/>
      <c r="K1433" s="182"/>
      <c r="L1433" s="182"/>
      <c r="M1433" s="182"/>
      <c r="N1433" s="182"/>
      <c r="O1433" s="182"/>
      <c r="P1433" s="182"/>
      <c r="Q1433" s="182"/>
      <c r="R1433" s="182"/>
      <c r="S1433" s="182"/>
      <c r="T1433" s="182"/>
      <c r="U1433" s="182"/>
      <c r="V1433" s="182"/>
      <c r="W1433" s="182"/>
      <c r="X1433" s="182"/>
      <c r="Y1433" s="182"/>
      <c r="AA1433" s="183"/>
    </row>
    <row r="1434" spans="9:27" s="3" customFormat="1" ht="12.75">
      <c r="I1434" s="26"/>
      <c r="J1434" s="182"/>
      <c r="K1434" s="182"/>
      <c r="L1434" s="182"/>
      <c r="M1434" s="182"/>
      <c r="N1434" s="182"/>
      <c r="O1434" s="182"/>
      <c r="P1434" s="182"/>
      <c r="Q1434" s="182"/>
      <c r="R1434" s="182"/>
      <c r="S1434" s="182"/>
      <c r="T1434" s="182"/>
      <c r="U1434" s="182"/>
      <c r="V1434" s="182"/>
      <c r="W1434" s="182"/>
      <c r="X1434" s="182"/>
      <c r="Y1434" s="182"/>
      <c r="AA1434" s="183"/>
    </row>
    <row r="1435" spans="9:27" s="3" customFormat="1" ht="12.75">
      <c r="I1435" s="26"/>
      <c r="J1435" s="182"/>
      <c r="K1435" s="182"/>
      <c r="L1435" s="182"/>
      <c r="M1435" s="182"/>
      <c r="N1435" s="182"/>
      <c r="O1435" s="182"/>
      <c r="P1435" s="182"/>
      <c r="Q1435" s="182"/>
      <c r="R1435" s="182"/>
      <c r="S1435" s="182"/>
      <c r="T1435" s="182"/>
      <c r="U1435" s="182"/>
      <c r="V1435" s="182"/>
      <c r="W1435" s="182"/>
      <c r="X1435" s="182"/>
      <c r="Y1435" s="182"/>
      <c r="AA1435" s="183"/>
    </row>
    <row r="1436" spans="9:27" s="3" customFormat="1" ht="12.75">
      <c r="I1436" s="26"/>
      <c r="J1436" s="182"/>
      <c r="K1436" s="182"/>
      <c r="L1436" s="182"/>
      <c r="M1436" s="182"/>
      <c r="N1436" s="182"/>
      <c r="O1436" s="182"/>
      <c r="P1436" s="182"/>
      <c r="Q1436" s="182"/>
      <c r="R1436" s="182"/>
      <c r="S1436" s="182"/>
      <c r="T1436" s="182"/>
      <c r="U1436" s="182"/>
      <c r="V1436" s="182"/>
      <c r="W1436" s="182"/>
      <c r="X1436" s="182"/>
      <c r="Y1436" s="182"/>
      <c r="AA1436" s="183"/>
    </row>
    <row r="1437" spans="9:27" s="3" customFormat="1" ht="12.75">
      <c r="I1437" s="26"/>
      <c r="J1437" s="182"/>
      <c r="K1437" s="182"/>
      <c r="L1437" s="182"/>
      <c r="M1437" s="182"/>
      <c r="N1437" s="182"/>
      <c r="O1437" s="182"/>
      <c r="P1437" s="182"/>
      <c r="Q1437" s="182"/>
      <c r="R1437" s="182"/>
      <c r="S1437" s="182"/>
      <c r="T1437" s="182"/>
      <c r="U1437" s="182"/>
      <c r="V1437" s="182"/>
      <c r="W1437" s="182"/>
      <c r="X1437" s="182"/>
      <c r="Y1437" s="182"/>
      <c r="AA1437" s="183"/>
    </row>
    <row r="1438" spans="9:27" s="3" customFormat="1" ht="12.75">
      <c r="I1438" s="26"/>
      <c r="J1438" s="182"/>
      <c r="K1438" s="182"/>
      <c r="L1438" s="182"/>
      <c r="M1438" s="182"/>
      <c r="N1438" s="182"/>
      <c r="O1438" s="182"/>
      <c r="P1438" s="182"/>
      <c r="Q1438" s="182"/>
      <c r="R1438" s="182"/>
      <c r="S1438" s="182"/>
      <c r="T1438" s="182"/>
      <c r="U1438" s="182"/>
      <c r="V1438" s="182"/>
      <c r="W1438" s="182"/>
      <c r="X1438" s="182"/>
      <c r="Y1438" s="182"/>
      <c r="AA1438" s="183"/>
    </row>
    <row r="1439" spans="9:27" s="3" customFormat="1" ht="12.75">
      <c r="I1439" s="26"/>
      <c r="J1439" s="182"/>
      <c r="K1439" s="182"/>
      <c r="L1439" s="182"/>
      <c r="M1439" s="182"/>
      <c r="N1439" s="182"/>
      <c r="O1439" s="182"/>
      <c r="P1439" s="182"/>
      <c r="Q1439" s="182"/>
      <c r="R1439" s="182"/>
      <c r="S1439" s="182"/>
      <c r="T1439" s="182"/>
      <c r="U1439" s="182"/>
      <c r="V1439" s="182"/>
      <c r="W1439" s="182"/>
      <c r="X1439" s="182"/>
      <c r="Y1439" s="182"/>
      <c r="AA1439" s="183"/>
    </row>
    <row r="1440" spans="9:27" s="3" customFormat="1" ht="12.75">
      <c r="I1440" s="26"/>
      <c r="J1440" s="182"/>
      <c r="K1440" s="182"/>
      <c r="L1440" s="182"/>
      <c r="M1440" s="182"/>
      <c r="N1440" s="182"/>
      <c r="O1440" s="182"/>
      <c r="P1440" s="182"/>
      <c r="Q1440" s="182"/>
      <c r="R1440" s="182"/>
      <c r="S1440" s="182"/>
      <c r="T1440" s="182"/>
      <c r="U1440" s="182"/>
      <c r="V1440" s="182"/>
      <c r="W1440" s="182"/>
      <c r="X1440" s="182"/>
      <c r="Y1440" s="182"/>
      <c r="AA1440" s="183"/>
    </row>
    <row r="1441" spans="9:27" s="3" customFormat="1" ht="12.75">
      <c r="I1441" s="26"/>
      <c r="J1441" s="182"/>
      <c r="K1441" s="182"/>
      <c r="L1441" s="182"/>
      <c r="M1441" s="182"/>
      <c r="N1441" s="182"/>
      <c r="O1441" s="182"/>
      <c r="P1441" s="182"/>
      <c r="Q1441" s="182"/>
      <c r="R1441" s="182"/>
      <c r="S1441" s="182"/>
      <c r="T1441" s="182"/>
      <c r="U1441" s="182"/>
      <c r="V1441" s="182"/>
      <c r="W1441" s="182"/>
      <c r="X1441" s="182"/>
      <c r="Y1441" s="182"/>
      <c r="AA1441" s="183"/>
    </row>
    <row r="1442" spans="9:27" s="3" customFormat="1" ht="12.75">
      <c r="I1442" s="26"/>
      <c r="J1442" s="182"/>
      <c r="K1442" s="182"/>
      <c r="L1442" s="182"/>
      <c r="M1442" s="182"/>
      <c r="N1442" s="182"/>
      <c r="O1442" s="182"/>
      <c r="P1442" s="182"/>
      <c r="Q1442" s="182"/>
      <c r="R1442" s="182"/>
      <c r="S1442" s="182"/>
      <c r="T1442" s="182"/>
      <c r="U1442" s="182"/>
      <c r="V1442" s="182"/>
      <c r="W1442" s="182"/>
      <c r="X1442" s="182"/>
      <c r="Y1442" s="182"/>
      <c r="AA1442" s="183"/>
    </row>
    <row r="1443" spans="9:27" s="3" customFormat="1" ht="12.75">
      <c r="I1443" s="26"/>
      <c r="J1443" s="182"/>
      <c r="K1443" s="182"/>
      <c r="L1443" s="182"/>
      <c r="M1443" s="182"/>
      <c r="N1443" s="182"/>
      <c r="O1443" s="182"/>
      <c r="P1443" s="182"/>
      <c r="Q1443" s="182"/>
      <c r="R1443" s="182"/>
      <c r="S1443" s="182"/>
      <c r="T1443" s="182"/>
      <c r="U1443" s="182"/>
      <c r="V1443" s="182"/>
      <c r="W1443" s="182"/>
      <c r="X1443" s="182"/>
      <c r="Y1443" s="182"/>
      <c r="AA1443" s="183"/>
    </row>
    <row r="1444" spans="9:27" s="3" customFormat="1" ht="12.75">
      <c r="I1444" s="26"/>
      <c r="J1444" s="182"/>
      <c r="K1444" s="182"/>
      <c r="L1444" s="182"/>
      <c r="M1444" s="182"/>
      <c r="N1444" s="182"/>
      <c r="O1444" s="182"/>
      <c r="P1444" s="182"/>
      <c r="Q1444" s="182"/>
      <c r="R1444" s="182"/>
      <c r="S1444" s="182"/>
      <c r="T1444" s="182"/>
      <c r="U1444" s="182"/>
      <c r="V1444" s="182"/>
      <c r="W1444" s="182"/>
      <c r="X1444" s="182"/>
      <c r="Y1444" s="182"/>
      <c r="AA1444" s="183"/>
    </row>
    <row r="1445" spans="9:27" s="3" customFormat="1" ht="12.75">
      <c r="I1445" s="26"/>
      <c r="J1445" s="182"/>
      <c r="K1445" s="182"/>
      <c r="L1445" s="182"/>
      <c r="M1445" s="182"/>
      <c r="N1445" s="182"/>
      <c r="O1445" s="182"/>
      <c r="P1445" s="182"/>
      <c r="Q1445" s="182"/>
      <c r="R1445" s="182"/>
      <c r="S1445" s="182"/>
      <c r="T1445" s="182"/>
      <c r="U1445" s="182"/>
      <c r="V1445" s="182"/>
      <c r="W1445" s="182"/>
      <c r="X1445" s="182"/>
      <c r="Y1445" s="182"/>
      <c r="AA1445" s="183"/>
    </row>
    <row r="1446" spans="9:27" s="3" customFormat="1" ht="12.75">
      <c r="I1446" s="26"/>
      <c r="J1446" s="182"/>
      <c r="K1446" s="182"/>
      <c r="L1446" s="182"/>
      <c r="M1446" s="182"/>
      <c r="N1446" s="182"/>
      <c r="O1446" s="182"/>
      <c r="P1446" s="182"/>
      <c r="Q1446" s="182"/>
      <c r="R1446" s="182"/>
      <c r="S1446" s="182"/>
      <c r="T1446" s="182"/>
      <c r="U1446" s="182"/>
      <c r="V1446" s="182"/>
      <c r="W1446" s="182"/>
      <c r="X1446" s="182"/>
      <c r="Y1446" s="182"/>
      <c r="AA1446" s="183"/>
    </row>
    <row r="1447" spans="9:27" s="3" customFormat="1" ht="12.75">
      <c r="I1447" s="26"/>
      <c r="J1447" s="182"/>
      <c r="K1447" s="182"/>
      <c r="L1447" s="182"/>
      <c r="M1447" s="182"/>
      <c r="N1447" s="182"/>
      <c r="O1447" s="182"/>
      <c r="P1447" s="182"/>
      <c r="Q1447" s="182"/>
      <c r="R1447" s="182"/>
      <c r="S1447" s="182"/>
      <c r="T1447" s="182"/>
      <c r="U1447" s="182"/>
      <c r="V1447" s="182"/>
      <c r="W1447" s="182"/>
      <c r="X1447" s="182"/>
      <c r="Y1447" s="182"/>
      <c r="AA1447" s="183"/>
    </row>
    <row r="1448" spans="9:27" s="3" customFormat="1" ht="12.75">
      <c r="I1448" s="26"/>
      <c r="J1448" s="182"/>
      <c r="K1448" s="182"/>
      <c r="L1448" s="182"/>
      <c r="M1448" s="182"/>
      <c r="N1448" s="182"/>
      <c r="O1448" s="182"/>
      <c r="P1448" s="182"/>
      <c r="Q1448" s="182"/>
      <c r="R1448" s="182"/>
      <c r="S1448" s="182"/>
      <c r="T1448" s="182"/>
      <c r="U1448" s="182"/>
      <c r="V1448" s="182"/>
      <c r="W1448" s="182"/>
      <c r="X1448" s="182"/>
      <c r="Y1448" s="182"/>
      <c r="AA1448" s="183"/>
    </row>
    <row r="1449" spans="9:27" s="3" customFormat="1" ht="12.75">
      <c r="I1449" s="26"/>
      <c r="J1449" s="182"/>
      <c r="K1449" s="182"/>
      <c r="L1449" s="182"/>
      <c r="M1449" s="182"/>
      <c r="N1449" s="182"/>
      <c r="O1449" s="182"/>
      <c r="P1449" s="182"/>
      <c r="Q1449" s="182"/>
      <c r="R1449" s="182"/>
      <c r="S1449" s="182"/>
      <c r="T1449" s="182"/>
      <c r="U1449" s="182"/>
      <c r="V1449" s="182"/>
      <c r="W1449" s="182"/>
      <c r="X1449" s="182"/>
      <c r="Y1449" s="182"/>
      <c r="AA1449" s="183"/>
    </row>
    <row r="1450" spans="9:27" s="3" customFormat="1" ht="12.75">
      <c r="I1450" s="26"/>
      <c r="J1450" s="182"/>
      <c r="K1450" s="182"/>
      <c r="L1450" s="182"/>
      <c r="M1450" s="182"/>
      <c r="N1450" s="182"/>
      <c r="O1450" s="182"/>
      <c r="P1450" s="182"/>
      <c r="Q1450" s="182"/>
      <c r="R1450" s="182"/>
      <c r="S1450" s="182"/>
      <c r="T1450" s="182"/>
      <c r="U1450" s="182"/>
      <c r="V1450" s="182"/>
      <c r="W1450" s="182"/>
      <c r="X1450" s="182"/>
      <c r="Y1450" s="182"/>
      <c r="AA1450" s="183"/>
    </row>
    <row r="1451" spans="9:27" s="3" customFormat="1" ht="12.75">
      <c r="I1451" s="26"/>
      <c r="J1451" s="182"/>
      <c r="K1451" s="182"/>
      <c r="L1451" s="182"/>
      <c r="M1451" s="182"/>
      <c r="N1451" s="182"/>
      <c r="O1451" s="182"/>
      <c r="P1451" s="182"/>
      <c r="Q1451" s="182"/>
      <c r="R1451" s="182"/>
      <c r="S1451" s="182"/>
      <c r="T1451" s="182"/>
      <c r="U1451" s="182"/>
      <c r="V1451" s="182"/>
      <c r="W1451" s="182"/>
      <c r="X1451" s="182"/>
      <c r="Y1451" s="182"/>
      <c r="AA1451" s="183"/>
    </row>
    <row r="1452" spans="9:27" s="3" customFormat="1" ht="12.75">
      <c r="I1452" s="26"/>
      <c r="J1452" s="182"/>
      <c r="K1452" s="182"/>
      <c r="L1452" s="182"/>
      <c r="M1452" s="182"/>
      <c r="N1452" s="182"/>
      <c r="O1452" s="182"/>
      <c r="P1452" s="182"/>
      <c r="Q1452" s="182"/>
      <c r="R1452" s="182"/>
      <c r="S1452" s="182"/>
      <c r="T1452" s="182"/>
      <c r="U1452" s="182"/>
      <c r="V1452" s="182"/>
      <c r="W1452" s="182"/>
      <c r="X1452" s="182"/>
      <c r="Y1452" s="182"/>
      <c r="AA1452" s="183"/>
    </row>
    <row r="1453" spans="9:27" s="3" customFormat="1" ht="12.75">
      <c r="I1453" s="26"/>
      <c r="J1453" s="182"/>
      <c r="K1453" s="182"/>
      <c r="L1453" s="182"/>
      <c r="M1453" s="182"/>
      <c r="N1453" s="182"/>
      <c r="O1453" s="182"/>
      <c r="P1453" s="182"/>
      <c r="Q1453" s="182"/>
      <c r="R1453" s="182"/>
      <c r="S1453" s="182"/>
      <c r="T1453" s="182"/>
      <c r="U1453" s="182"/>
      <c r="V1453" s="182"/>
      <c r="W1453" s="182"/>
      <c r="X1453" s="182"/>
      <c r="Y1453" s="182"/>
      <c r="AA1453" s="183"/>
    </row>
    <row r="1454" spans="9:27" s="3" customFormat="1" ht="12.75">
      <c r="I1454" s="26"/>
      <c r="J1454" s="182"/>
      <c r="K1454" s="182"/>
      <c r="L1454" s="182"/>
      <c r="M1454" s="182"/>
      <c r="N1454" s="182"/>
      <c r="O1454" s="182"/>
      <c r="P1454" s="182"/>
      <c r="Q1454" s="182"/>
      <c r="R1454" s="182"/>
      <c r="S1454" s="182"/>
      <c r="T1454" s="182"/>
      <c r="U1454" s="182"/>
      <c r="V1454" s="182"/>
      <c r="W1454" s="182"/>
      <c r="X1454" s="182"/>
      <c r="Y1454" s="182"/>
      <c r="AA1454" s="183"/>
    </row>
    <row r="1455" spans="9:27" s="3" customFormat="1" ht="12.75">
      <c r="I1455" s="26"/>
      <c r="J1455" s="182"/>
      <c r="K1455" s="182"/>
      <c r="L1455" s="182"/>
      <c r="M1455" s="182"/>
      <c r="N1455" s="182"/>
      <c r="O1455" s="182"/>
      <c r="P1455" s="182"/>
      <c r="Q1455" s="182"/>
      <c r="R1455" s="182"/>
      <c r="S1455" s="182"/>
      <c r="T1455" s="182"/>
      <c r="U1455" s="182"/>
      <c r="V1455" s="182"/>
      <c r="W1455" s="182"/>
      <c r="X1455" s="182"/>
      <c r="Y1455" s="182"/>
      <c r="AA1455" s="183"/>
    </row>
    <row r="1456" spans="9:27" s="3" customFormat="1" ht="12.75">
      <c r="I1456" s="26"/>
      <c r="J1456" s="182"/>
      <c r="K1456" s="182"/>
      <c r="L1456" s="182"/>
      <c r="M1456" s="182"/>
      <c r="N1456" s="182"/>
      <c r="O1456" s="182"/>
      <c r="P1456" s="182"/>
      <c r="Q1456" s="182"/>
      <c r="R1456" s="182"/>
      <c r="S1456" s="182"/>
      <c r="T1456" s="182"/>
      <c r="U1456" s="182"/>
      <c r="V1456" s="182"/>
      <c r="W1456" s="182"/>
      <c r="X1456" s="182"/>
      <c r="Y1456" s="182"/>
      <c r="AA1456" s="183"/>
    </row>
    <row r="1457" spans="9:27" s="3" customFormat="1" ht="12.75">
      <c r="I1457" s="26"/>
      <c r="J1457" s="182"/>
      <c r="K1457" s="182"/>
      <c r="L1457" s="182"/>
      <c r="M1457" s="182"/>
      <c r="N1457" s="182"/>
      <c r="O1457" s="182"/>
      <c r="P1457" s="182"/>
      <c r="Q1457" s="182"/>
      <c r="R1457" s="182"/>
      <c r="S1457" s="182"/>
      <c r="T1457" s="182"/>
      <c r="U1457" s="182"/>
      <c r="V1457" s="182"/>
      <c r="W1457" s="182"/>
      <c r="X1457" s="182"/>
      <c r="Y1457" s="182"/>
      <c r="AA1457" s="183"/>
    </row>
    <row r="1458" spans="9:27" s="3" customFormat="1" ht="12.75">
      <c r="I1458" s="26"/>
      <c r="J1458" s="182"/>
      <c r="K1458" s="182"/>
      <c r="L1458" s="182"/>
      <c r="M1458" s="182"/>
      <c r="N1458" s="182"/>
      <c r="O1458" s="182"/>
      <c r="P1458" s="182"/>
      <c r="Q1458" s="182"/>
      <c r="R1458" s="182"/>
      <c r="S1458" s="182"/>
      <c r="T1458" s="182"/>
      <c r="U1458" s="182"/>
      <c r="V1458" s="182"/>
      <c r="W1458" s="182"/>
      <c r="X1458" s="182"/>
      <c r="Y1458" s="182"/>
      <c r="AA1458" s="183"/>
    </row>
    <row r="1459" spans="9:27" s="3" customFormat="1" ht="12.75">
      <c r="I1459" s="26"/>
      <c r="J1459" s="182"/>
      <c r="K1459" s="182"/>
      <c r="L1459" s="182"/>
      <c r="M1459" s="182"/>
      <c r="N1459" s="182"/>
      <c r="O1459" s="182"/>
      <c r="P1459" s="182"/>
      <c r="Q1459" s="182"/>
      <c r="R1459" s="182"/>
      <c r="S1459" s="182"/>
      <c r="T1459" s="182"/>
      <c r="U1459" s="182"/>
      <c r="V1459" s="182"/>
      <c r="W1459" s="182"/>
      <c r="X1459" s="182"/>
      <c r="Y1459" s="182"/>
      <c r="AA1459" s="183"/>
    </row>
    <row r="1460" spans="9:27" s="3" customFormat="1" ht="12.75">
      <c r="I1460" s="26"/>
      <c r="J1460" s="182"/>
      <c r="K1460" s="182"/>
      <c r="L1460" s="182"/>
      <c r="M1460" s="182"/>
      <c r="N1460" s="182"/>
      <c r="O1460" s="182"/>
      <c r="P1460" s="182"/>
      <c r="Q1460" s="182"/>
      <c r="R1460" s="182"/>
      <c r="S1460" s="182"/>
      <c r="T1460" s="182"/>
      <c r="U1460" s="182"/>
      <c r="V1460" s="182"/>
      <c r="W1460" s="182"/>
      <c r="X1460" s="182"/>
      <c r="Y1460" s="182"/>
      <c r="AA1460" s="183"/>
    </row>
    <row r="1461" spans="9:27" s="3" customFormat="1" ht="12.75">
      <c r="I1461" s="26"/>
      <c r="J1461" s="182"/>
      <c r="K1461" s="182"/>
      <c r="L1461" s="182"/>
      <c r="M1461" s="182"/>
      <c r="N1461" s="182"/>
      <c r="O1461" s="182"/>
      <c r="P1461" s="182"/>
      <c r="Q1461" s="182"/>
      <c r="R1461" s="182"/>
      <c r="S1461" s="182"/>
      <c r="T1461" s="182"/>
      <c r="U1461" s="182"/>
      <c r="V1461" s="182"/>
      <c r="W1461" s="182"/>
      <c r="X1461" s="182"/>
      <c r="Y1461" s="182"/>
      <c r="AA1461" s="183"/>
    </row>
    <row r="1462" spans="9:27" s="3" customFormat="1" ht="12.75">
      <c r="I1462" s="26"/>
      <c r="J1462" s="182"/>
      <c r="K1462" s="182"/>
      <c r="L1462" s="182"/>
      <c r="M1462" s="182"/>
      <c r="N1462" s="182"/>
      <c r="O1462" s="182"/>
      <c r="P1462" s="182"/>
      <c r="Q1462" s="182"/>
      <c r="R1462" s="182"/>
      <c r="S1462" s="182"/>
      <c r="T1462" s="182"/>
      <c r="U1462" s="182"/>
      <c r="V1462" s="182"/>
      <c r="W1462" s="182"/>
      <c r="X1462" s="182"/>
      <c r="Y1462" s="182"/>
      <c r="AA1462" s="183"/>
    </row>
    <row r="1463" spans="9:27" s="3" customFormat="1" ht="12.75">
      <c r="I1463" s="26"/>
      <c r="J1463" s="182"/>
      <c r="K1463" s="182"/>
      <c r="L1463" s="182"/>
      <c r="M1463" s="182"/>
      <c r="N1463" s="182"/>
      <c r="O1463" s="182"/>
      <c r="P1463" s="182"/>
      <c r="Q1463" s="182"/>
      <c r="R1463" s="182"/>
      <c r="S1463" s="182"/>
      <c r="T1463" s="182"/>
      <c r="U1463" s="182"/>
      <c r="V1463" s="182"/>
      <c r="W1463" s="182"/>
      <c r="X1463" s="182"/>
      <c r="Y1463" s="182"/>
      <c r="AA1463" s="183"/>
    </row>
    <row r="1464" spans="9:27" s="3" customFormat="1" ht="12.75">
      <c r="I1464" s="26"/>
      <c r="J1464" s="182"/>
      <c r="K1464" s="182"/>
      <c r="L1464" s="182"/>
      <c r="M1464" s="182"/>
      <c r="N1464" s="182"/>
      <c r="O1464" s="182"/>
      <c r="P1464" s="182"/>
      <c r="Q1464" s="182"/>
      <c r="R1464" s="182"/>
      <c r="S1464" s="182"/>
      <c r="T1464" s="182"/>
      <c r="U1464" s="182"/>
      <c r="V1464" s="182"/>
      <c r="W1464" s="182"/>
      <c r="X1464" s="182"/>
      <c r="Y1464" s="182"/>
      <c r="AA1464" s="183"/>
    </row>
    <row r="1465" spans="9:27" s="3" customFormat="1" ht="12.75">
      <c r="I1465" s="26"/>
      <c r="J1465" s="182"/>
      <c r="K1465" s="182"/>
      <c r="L1465" s="182"/>
      <c r="M1465" s="182"/>
      <c r="N1465" s="182"/>
      <c r="O1465" s="182"/>
      <c r="P1465" s="182"/>
      <c r="Q1465" s="182"/>
      <c r="R1465" s="182"/>
      <c r="S1465" s="182"/>
      <c r="T1465" s="182"/>
      <c r="U1465" s="182"/>
      <c r="V1465" s="182"/>
      <c r="W1465" s="182"/>
      <c r="X1465" s="182"/>
      <c r="Y1465" s="182"/>
      <c r="AA1465" s="183"/>
    </row>
    <row r="1466" spans="9:27" s="3" customFormat="1" ht="12.75">
      <c r="I1466" s="26"/>
      <c r="J1466" s="182"/>
      <c r="K1466" s="182"/>
      <c r="L1466" s="182"/>
      <c r="M1466" s="182"/>
      <c r="N1466" s="182"/>
      <c r="O1466" s="182"/>
      <c r="P1466" s="182"/>
      <c r="Q1466" s="182"/>
      <c r="R1466" s="182"/>
      <c r="S1466" s="182"/>
      <c r="T1466" s="182"/>
      <c r="U1466" s="182"/>
      <c r="V1466" s="182"/>
      <c r="W1466" s="182"/>
      <c r="X1466" s="182"/>
      <c r="Y1466" s="182"/>
      <c r="AA1466" s="183"/>
    </row>
    <row r="1467" spans="9:27" s="3" customFormat="1" ht="12.75">
      <c r="I1467" s="26"/>
      <c r="J1467" s="182"/>
      <c r="K1467" s="182"/>
      <c r="L1467" s="182"/>
      <c r="M1467" s="182"/>
      <c r="N1467" s="182"/>
      <c r="O1467" s="182"/>
      <c r="P1467" s="182"/>
      <c r="Q1467" s="182"/>
      <c r="R1467" s="182"/>
      <c r="S1467" s="182"/>
      <c r="T1467" s="182"/>
      <c r="U1467" s="182"/>
      <c r="V1467" s="182"/>
      <c r="W1467" s="182"/>
      <c r="X1467" s="182"/>
      <c r="Y1467" s="182"/>
      <c r="AA1467" s="183"/>
    </row>
    <row r="1468" spans="9:27" s="3" customFormat="1" ht="12.75">
      <c r="I1468" s="26"/>
      <c r="J1468" s="182"/>
      <c r="K1468" s="182"/>
      <c r="L1468" s="182"/>
      <c r="M1468" s="182"/>
      <c r="N1468" s="182"/>
      <c r="O1468" s="182"/>
      <c r="P1468" s="182"/>
      <c r="Q1468" s="182"/>
      <c r="R1468" s="182"/>
      <c r="S1468" s="182"/>
      <c r="T1468" s="182"/>
      <c r="U1468" s="182"/>
      <c r="V1468" s="182"/>
      <c r="W1468" s="182"/>
      <c r="X1468" s="182"/>
      <c r="Y1468" s="182"/>
      <c r="AA1468" s="183"/>
    </row>
    <row r="1469" spans="9:27" s="3" customFormat="1" ht="12.75">
      <c r="I1469" s="26"/>
      <c r="J1469" s="182"/>
      <c r="K1469" s="182"/>
      <c r="L1469" s="182"/>
      <c r="M1469" s="182"/>
      <c r="N1469" s="182"/>
      <c r="O1469" s="182"/>
      <c r="P1469" s="182"/>
      <c r="Q1469" s="182"/>
      <c r="R1469" s="182"/>
      <c r="S1469" s="182"/>
      <c r="T1469" s="182"/>
      <c r="U1469" s="182"/>
      <c r="V1469" s="182"/>
      <c r="W1469" s="182"/>
      <c r="X1469" s="182"/>
      <c r="Y1469" s="182"/>
      <c r="AA1469" s="183"/>
    </row>
    <row r="1470" spans="9:27" s="3" customFormat="1" ht="12.75">
      <c r="I1470" s="26"/>
      <c r="J1470" s="182"/>
      <c r="K1470" s="182"/>
      <c r="L1470" s="182"/>
      <c r="M1470" s="182"/>
      <c r="N1470" s="182"/>
      <c r="O1470" s="182"/>
      <c r="P1470" s="182"/>
      <c r="Q1470" s="182"/>
      <c r="R1470" s="182"/>
      <c r="S1470" s="182"/>
      <c r="T1470" s="182"/>
      <c r="U1470" s="182"/>
      <c r="V1470" s="182"/>
      <c r="W1470" s="182"/>
      <c r="X1470" s="182"/>
      <c r="Y1470" s="182"/>
      <c r="AA1470" s="183"/>
    </row>
    <row r="1471" spans="9:27" s="3" customFormat="1" ht="12.75">
      <c r="I1471" s="26"/>
      <c r="J1471" s="182"/>
      <c r="K1471" s="182"/>
      <c r="L1471" s="182"/>
      <c r="M1471" s="182"/>
      <c r="N1471" s="182"/>
      <c r="O1471" s="182"/>
      <c r="P1471" s="182"/>
      <c r="Q1471" s="182"/>
      <c r="R1471" s="182"/>
      <c r="S1471" s="182"/>
      <c r="T1471" s="182"/>
      <c r="U1471" s="182"/>
      <c r="V1471" s="182"/>
      <c r="W1471" s="182"/>
      <c r="X1471" s="182"/>
      <c r="Y1471" s="182"/>
      <c r="AA1471" s="183"/>
    </row>
    <row r="1472" spans="9:27" s="3" customFormat="1" ht="12.75">
      <c r="I1472" s="26"/>
      <c r="J1472" s="182"/>
      <c r="K1472" s="182"/>
      <c r="L1472" s="182"/>
      <c r="M1472" s="182"/>
      <c r="N1472" s="182"/>
      <c r="O1472" s="182"/>
      <c r="P1472" s="182"/>
      <c r="Q1472" s="182"/>
      <c r="R1472" s="182"/>
      <c r="S1472" s="182"/>
      <c r="T1472" s="182"/>
      <c r="U1472" s="182"/>
      <c r="V1472" s="182"/>
      <c r="W1472" s="182"/>
      <c r="X1472" s="182"/>
      <c r="Y1472" s="182"/>
      <c r="AA1472" s="183"/>
    </row>
    <row r="1473" spans="9:27" s="3" customFormat="1" ht="12.75">
      <c r="I1473" s="26"/>
      <c r="J1473" s="182"/>
      <c r="K1473" s="182"/>
      <c r="L1473" s="182"/>
      <c r="M1473" s="182"/>
      <c r="N1473" s="182"/>
      <c r="O1473" s="182"/>
      <c r="P1473" s="182"/>
      <c r="Q1473" s="182"/>
      <c r="R1473" s="182"/>
      <c r="S1473" s="182"/>
      <c r="T1473" s="182"/>
      <c r="U1473" s="182"/>
      <c r="V1473" s="182"/>
      <c r="W1473" s="182"/>
      <c r="X1473" s="182"/>
      <c r="Y1473" s="182"/>
      <c r="AA1473" s="183"/>
    </row>
    <row r="1474" spans="9:27" s="3" customFormat="1" ht="12.75">
      <c r="I1474" s="26"/>
      <c r="J1474" s="182"/>
      <c r="K1474" s="182"/>
      <c r="L1474" s="182"/>
      <c r="M1474" s="182"/>
      <c r="N1474" s="182"/>
      <c r="O1474" s="182"/>
      <c r="P1474" s="182"/>
      <c r="Q1474" s="182"/>
      <c r="R1474" s="182"/>
      <c r="S1474" s="182"/>
      <c r="T1474" s="182"/>
      <c r="U1474" s="182"/>
      <c r="V1474" s="182"/>
      <c r="W1474" s="182"/>
      <c r="X1474" s="182"/>
      <c r="Y1474" s="182"/>
      <c r="AA1474" s="183"/>
    </row>
    <row r="1475" spans="9:27" s="3" customFormat="1" ht="12.75">
      <c r="I1475" s="26"/>
      <c r="J1475" s="182"/>
      <c r="K1475" s="182"/>
      <c r="L1475" s="182"/>
      <c r="M1475" s="182"/>
      <c r="N1475" s="182"/>
      <c r="O1475" s="182"/>
      <c r="P1475" s="182"/>
      <c r="Q1475" s="182"/>
      <c r="R1475" s="182"/>
      <c r="S1475" s="182"/>
      <c r="T1475" s="182"/>
      <c r="U1475" s="182"/>
      <c r="V1475" s="182"/>
      <c r="W1475" s="182"/>
      <c r="X1475" s="182"/>
      <c r="Y1475" s="182"/>
      <c r="AA1475" s="183"/>
    </row>
    <row r="1476" spans="9:27" s="3" customFormat="1" ht="12.75">
      <c r="I1476" s="26"/>
      <c r="J1476" s="182"/>
      <c r="K1476" s="182"/>
      <c r="L1476" s="182"/>
      <c r="M1476" s="182"/>
      <c r="N1476" s="182"/>
      <c r="O1476" s="182"/>
      <c r="P1476" s="182"/>
      <c r="Q1476" s="182"/>
      <c r="R1476" s="182"/>
      <c r="S1476" s="182"/>
      <c r="T1476" s="182"/>
      <c r="U1476" s="182"/>
      <c r="V1476" s="182"/>
      <c r="W1476" s="182"/>
      <c r="X1476" s="182"/>
      <c r="Y1476" s="182"/>
      <c r="AA1476" s="183"/>
    </row>
    <row r="1477" spans="9:27" s="3" customFormat="1" ht="12.75">
      <c r="I1477" s="26"/>
      <c r="J1477" s="182"/>
      <c r="K1477" s="182"/>
      <c r="L1477" s="182"/>
      <c r="M1477" s="182"/>
      <c r="N1477" s="182"/>
      <c r="O1477" s="182"/>
      <c r="P1477" s="182"/>
      <c r="Q1477" s="182"/>
      <c r="R1477" s="182"/>
      <c r="S1477" s="182"/>
      <c r="T1477" s="182"/>
      <c r="U1477" s="182"/>
      <c r="V1477" s="182"/>
      <c r="W1477" s="182"/>
      <c r="X1477" s="182"/>
      <c r="Y1477" s="182"/>
      <c r="AA1477" s="183"/>
    </row>
    <row r="1478" spans="9:27" s="3" customFormat="1" ht="12.75">
      <c r="I1478" s="26"/>
      <c r="J1478" s="182"/>
      <c r="K1478" s="182"/>
      <c r="L1478" s="182"/>
      <c r="M1478" s="182"/>
      <c r="N1478" s="182"/>
      <c r="O1478" s="182"/>
      <c r="P1478" s="182"/>
      <c r="Q1478" s="182"/>
      <c r="R1478" s="182"/>
      <c r="S1478" s="182"/>
      <c r="T1478" s="182"/>
      <c r="U1478" s="182"/>
      <c r="V1478" s="182"/>
      <c r="W1478" s="182"/>
      <c r="X1478" s="182"/>
      <c r="Y1478" s="182"/>
      <c r="AA1478" s="183"/>
    </row>
    <row r="1479" spans="9:27" s="3" customFormat="1" ht="12.75">
      <c r="I1479" s="26"/>
      <c r="J1479" s="182"/>
      <c r="K1479" s="182"/>
      <c r="L1479" s="182"/>
      <c r="M1479" s="182"/>
      <c r="N1479" s="182"/>
      <c r="O1479" s="182"/>
      <c r="P1479" s="182"/>
      <c r="Q1479" s="182"/>
      <c r="R1479" s="182"/>
      <c r="S1479" s="182"/>
      <c r="T1479" s="182"/>
      <c r="U1479" s="182"/>
      <c r="V1479" s="182"/>
      <c r="W1479" s="182"/>
      <c r="X1479" s="182"/>
      <c r="Y1479" s="182"/>
      <c r="AA1479" s="183"/>
    </row>
    <row r="1480" spans="9:27" s="3" customFormat="1" ht="12.75">
      <c r="I1480" s="26"/>
      <c r="J1480" s="182"/>
      <c r="K1480" s="182"/>
      <c r="L1480" s="182"/>
      <c r="M1480" s="182"/>
      <c r="N1480" s="182"/>
      <c r="O1480" s="182"/>
      <c r="P1480" s="182"/>
      <c r="Q1480" s="182"/>
      <c r="R1480" s="182"/>
      <c r="S1480" s="182"/>
      <c r="T1480" s="182"/>
      <c r="U1480" s="182"/>
      <c r="V1480" s="182"/>
      <c r="W1480" s="182"/>
      <c r="X1480" s="182"/>
      <c r="Y1480" s="182"/>
      <c r="AA1480" s="183"/>
    </row>
    <row r="1481" spans="9:27" s="3" customFormat="1" ht="12.75">
      <c r="I1481" s="26"/>
      <c r="J1481" s="182"/>
      <c r="K1481" s="182"/>
      <c r="L1481" s="182"/>
      <c r="M1481" s="182"/>
      <c r="N1481" s="182"/>
      <c r="O1481" s="182"/>
      <c r="P1481" s="182"/>
      <c r="Q1481" s="182"/>
      <c r="R1481" s="182"/>
      <c r="S1481" s="182"/>
      <c r="T1481" s="182"/>
      <c r="U1481" s="182"/>
      <c r="V1481" s="182"/>
      <c r="W1481" s="182"/>
      <c r="X1481" s="182"/>
      <c r="Y1481" s="182"/>
      <c r="AA1481" s="183"/>
    </row>
    <row r="1482" spans="9:27" s="3" customFormat="1" ht="12.75">
      <c r="I1482" s="26"/>
      <c r="J1482" s="182"/>
      <c r="K1482" s="182"/>
      <c r="L1482" s="182"/>
      <c r="M1482" s="182"/>
      <c r="N1482" s="182"/>
      <c r="O1482" s="182"/>
      <c r="P1482" s="182"/>
      <c r="Q1482" s="182"/>
      <c r="R1482" s="182"/>
      <c r="S1482" s="182"/>
      <c r="T1482" s="182"/>
      <c r="U1482" s="182"/>
      <c r="V1482" s="182"/>
      <c r="W1482" s="182"/>
      <c r="X1482" s="182"/>
      <c r="Y1482" s="182"/>
      <c r="AA1482" s="183"/>
    </row>
    <row r="1483" spans="9:27" s="3" customFormat="1" ht="12.75">
      <c r="I1483" s="26"/>
      <c r="J1483" s="182"/>
      <c r="K1483" s="182"/>
      <c r="L1483" s="182"/>
      <c r="M1483" s="182"/>
      <c r="N1483" s="182"/>
      <c r="O1483" s="182"/>
      <c r="P1483" s="182"/>
      <c r="Q1483" s="182"/>
      <c r="R1483" s="182"/>
      <c r="S1483" s="182"/>
      <c r="T1483" s="182"/>
      <c r="U1483" s="182"/>
      <c r="V1483" s="182"/>
      <c r="W1483" s="182"/>
      <c r="X1483" s="182"/>
      <c r="Y1483" s="182"/>
      <c r="AA1483" s="183"/>
    </row>
    <row r="1484" spans="9:27" s="3" customFormat="1" ht="12.75">
      <c r="I1484" s="26"/>
      <c r="J1484" s="182"/>
      <c r="K1484" s="182"/>
      <c r="L1484" s="182"/>
      <c r="M1484" s="182"/>
      <c r="N1484" s="182"/>
      <c r="O1484" s="182"/>
      <c r="P1484" s="182"/>
      <c r="Q1484" s="182"/>
      <c r="R1484" s="182"/>
      <c r="S1484" s="182"/>
      <c r="T1484" s="182"/>
      <c r="U1484" s="182"/>
      <c r="V1484" s="182"/>
      <c r="W1484" s="182"/>
      <c r="X1484" s="182"/>
      <c r="Y1484" s="182"/>
      <c r="AA1484" s="183"/>
    </row>
    <row r="1485" spans="9:27" s="3" customFormat="1" ht="12.75">
      <c r="I1485" s="26"/>
      <c r="J1485" s="182"/>
      <c r="K1485" s="182"/>
      <c r="L1485" s="182"/>
      <c r="M1485" s="182"/>
      <c r="N1485" s="182"/>
      <c r="O1485" s="182"/>
      <c r="P1485" s="182"/>
      <c r="Q1485" s="182"/>
      <c r="R1485" s="182"/>
      <c r="S1485" s="182"/>
      <c r="T1485" s="182"/>
      <c r="U1485" s="182"/>
      <c r="V1485" s="182"/>
      <c r="W1485" s="182"/>
      <c r="X1485" s="182"/>
      <c r="Y1485" s="182"/>
      <c r="AA1485" s="183"/>
    </row>
    <row r="1486" spans="9:27" s="3" customFormat="1" ht="12.75">
      <c r="I1486" s="26"/>
      <c r="J1486" s="182"/>
      <c r="K1486" s="182"/>
      <c r="L1486" s="182"/>
      <c r="M1486" s="182"/>
      <c r="N1486" s="182"/>
      <c r="O1486" s="182"/>
      <c r="P1486" s="182"/>
      <c r="Q1486" s="182"/>
      <c r="R1486" s="182"/>
      <c r="S1486" s="182"/>
      <c r="T1486" s="182"/>
      <c r="U1486" s="182"/>
      <c r="V1486" s="182"/>
      <c r="W1486" s="182"/>
      <c r="X1486" s="182"/>
      <c r="Y1486" s="182"/>
      <c r="AA1486" s="183"/>
    </row>
    <row r="1487" spans="9:27" s="3" customFormat="1" ht="12.75">
      <c r="I1487" s="26"/>
      <c r="J1487" s="182"/>
      <c r="K1487" s="182"/>
      <c r="L1487" s="182"/>
      <c r="M1487" s="182"/>
      <c r="N1487" s="182"/>
      <c r="O1487" s="182"/>
      <c r="P1487" s="182"/>
      <c r="Q1487" s="182"/>
      <c r="R1487" s="182"/>
      <c r="S1487" s="182"/>
      <c r="T1487" s="182"/>
      <c r="U1487" s="182"/>
      <c r="V1487" s="182"/>
      <c r="W1487" s="182"/>
      <c r="X1487" s="182"/>
      <c r="Y1487" s="182"/>
      <c r="AA1487" s="183"/>
    </row>
    <row r="1488" spans="9:27" s="3" customFormat="1" ht="12.75">
      <c r="I1488" s="26"/>
      <c r="J1488" s="182"/>
      <c r="K1488" s="182"/>
      <c r="L1488" s="182"/>
      <c r="M1488" s="182"/>
      <c r="N1488" s="182"/>
      <c r="O1488" s="182"/>
      <c r="P1488" s="182"/>
      <c r="Q1488" s="182"/>
      <c r="R1488" s="182"/>
      <c r="S1488" s="182"/>
      <c r="T1488" s="182"/>
      <c r="U1488" s="182"/>
      <c r="V1488" s="182"/>
      <c r="W1488" s="182"/>
      <c r="X1488" s="182"/>
      <c r="Y1488" s="182"/>
      <c r="AA1488" s="183"/>
    </row>
    <row r="1489" spans="9:27" s="3" customFormat="1" ht="12.75">
      <c r="I1489" s="26"/>
      <c r="J1489" s="182"/>
      <c r="K1489" s="182"/>
      <c r="L1489" s="182"/>
      <c r="M1489" s="182"/>
      <c r="N1489" s="182"/>
      <c r="O1489" s="182"/>
      <c r="P1489" s="182"/>
      <c r="Q1489" s="182"/>
      <c r="R1489" s="182"/>
      <c r="S1489" s="182"/>
      <c r="T1489" s="182"/>
      <c r="U1489" s="182"/>
      <c r="V1489" s="182"/>
      <c r="W1489" s="182"/>
      <c r="X1489" s="182"/>
      <c r="Y1489" s="182"/>
      <c r="AA1489" s="183"/>
    </row>
    <row r="1490" spans="9:27" s="3" customFormat="1" ht="12.75">
      <c r="I1490" s="26"/>
      <c r="J1490" s="182"/>
      <c r="K1490" s="182"/>
      <c r="L1490" s="182"/>
      <c r="M1490" s="182"/>
      <c r="N1490" s="182"/>
      <c r="O1490" s="182"/>
      <c r="P1490" s="182"/>
      <c r="Q1490" s="182"/>
      <c r="R1490" s="182"/>
      <c r="S1490" s="182"/>
      <c r="T1490" s="182"/>
      <c r="U1490" s="182"/>
      <c r="V1490" s="182"/>
      <c r="W1490" s="182"/>
      <c r="X1490" s="182"/>
      <c r="Y1490" s="182"/>
      <c r="AA1490" s="183"/>
    </row>
    <row r="1491" spans="9:27" s="3" customFormat="1" ht="12.75">
      <c r="I1491" s="26"/>
      <c r="J1491" s="182"/>
      <c r="K1491" s="182"/>
      <c r="L1491" s="182"/>
      <c r="M1491" s="182"/>
      <c r="N1491" s="182"/>
      <c r="O1491" s="182"/>
      <c r="P1491" s="182"/>
      <c r="Q1491" s="182"/>
      <c r="R1491" s="182"/>
      <c r="S1491" s="182"/>
      <c r="T1491" s="182"/>
      <c r="U1491" s="182"/>
      <c r="V1491" s="182"/>
      <c r="W1491" s="182"/>
      <c r="X1491" s="182"/>
      <c r="Y1491" s="182"/>
      <c r="AA1491" s="183"/>
    </row>
    <row r="1492" spans="9:27" s="3" customFormat="1" ht="12.75">
      <c r="I1492" s="26"/>
      <c r="J1492" s="182"/>
      <c r="K1492" s="182"/>
      <c r="L1492" s="182"/>
      <c r="M1492" s="182"/>
      <c r="N1492" s="182"/>
      <c r="O1492" s="182"/>
      <c r="P1492" s="182"/>
      <c r="Q1492" s="182"/>
      <c r="R1492" s="182"/>
      <c r="S1492" s="182"/>
      <c r="T1492" s="182"/>
      <c r="U1492" s="182"/>
      <c r="V1492" s="182"/>
      <c r="W1492" s="182"/>
      <c r="X1492" s="182"/>
      <c r="Y1492" s="182"/>
      <c r="AA1492" s="183"/>
    </row>
    <row r="1493" spans="9:27" s="3" customFormat="1" ht="12.75">
      <c r="I1493" s="26"/>
      <c r="J1493" s="182"/>
      <c r="K1493" s="182"/>
      <c r="L1493" s="182"/>
      <c r="M1493" s="182"/>
      <c r="N1493" s="182"/>
      <c r="O1493" s="182"/>
      <c r="P1493" s="182"/>
      <c r="Q1493" s="182"/>
      <c r="R1493" s="182"/>
      <c r="S1493" s="182"/>
      <c r="T1493" s="182"/>
      <c r="U1493" s="182"/>
      <c r="V1493" s="182"/>
      <c r="W1493" s="182"/>
      <c r="X1493" s="182"/>
      <c r="Y1493" s="182"/>
      <c r="AA1493" s="183"/>
    </row>
    <row r="1494" spans="9:27" s="3" customFormat="1" ht="12.75">
      <c r="I1494" s="26"/>
      <c r="J1494" s="182"/>
      <c r="K1494" s="182"/>
      <c r="L1494" s="182"/>
      <c r="M1494" s="182"/>
      <c r="N1494" s="182"/>
      <c r="O1494" s="182"/>
      <c r="P1494" s="182"/>
      <c r="Q1494" s="182"/>
      <c r="R1494" s="182"/>
      <c r="S1494" s="182"/>
      <c r="T1494" s="182"/>
      <c r="U1494" s="182"/>
      <c r="V1494" s="182"/>
      <c r="W1494" s="182"/>
      <c r="X1494" s="182"/>
      <c r="Y1494" s="182"/>
      <c r="AA1494" s="183"/>
    </row>
    <row r="1495" spans="9:27" s="3" customFormat="1" ht="12.75">
      <c r="I1495" s="26"/>
      <c r="J1495" s="182"/>
      <c r="K1495" s="182"/>
      <c r="L1495" s="182"/>
      <c r="M1495" s="182"/>
      <c r="N1495" s="182"/>
      <c r="O1495" s="182"/>
      <c r="P1495" s="182"/>
      <c r="Q1495" s="182"/>
      <c r="R1495" s="182"/>
      <c r="S1495" s="182"/>
      <c r="T1495" s="182"/>
      <c r="U1495" s="182"/>
      <c r="V1495" s="182"/>
      <c r="W1495" s="182"/>
      <c r="X1495" s="182"/>
      <c r="Y1495" s="182"/>
      <c r="AA1495" s="183"/>
    </row>
    <row r="1496" spans="9:27" s="3" customFormat="1" ht="12.75">
      <c r="I1496" s="26"/>
      <c r="J1496" s="182"/>
      <c r="K1496" s="182"/>
      <c r="L1496" s="182"/>
      <c r="M1496" s="182"/>
      <c r="N1496" s="182"/>
      <c r="O1496" s="182"/>
      <c r="P1496" s="182"/>
      <c r="Q1496" s="182"/>
      <c r="R1496" s="182"/>
      <c r="S1496" s="182"/>
      <c r="T1496" s="182"/>
      <c r="U1496" s="182"/>
      <c r="V1496" s="182"/>
      <c r="W1496" s="182"/>
      <c r="X1496" s="182"/>
      <c r="Y1496" s="182"/>
      <c r="AA1496" s="183"/>
    </row>
    <row r="1497" spans="9:27" s="3" customFormat="1" ht="12.75">
      <c r="I1497" s="26"/>
      <c r="J1497" s="182"/>
      <c r="K1497" s="182"/>
      <c r="L1497" s="182"/>
      <c r="M1497" s="182"/>
      <c r="N1497" s="182"/>
      <c r="O1497" s="182"/>
      <c r="P1497" s="182"/>
      <c r="Q1497" s="182"/>
      <c r="R1497" s="182"/>
      <c r="S1497" s="182"/>
      <c r="T1497" s="182"/>
      <c r="U1497" s="182"/>
      <c r="V1497" s="182"/>
      <c r="W1497" s="182"/>
      <c r="X1497" s="182"/>
      <c r="Y1497" s="182"/>
      <c r="AA1497" s="183"/>
    </row>
    <row r="1498" spans="9:27" s="3" customFormat="1" ht="12.75">
      <c r="I1498" s="26"/>
      <c r="J1498" s="182"/>
      <c r="K1498" s="182"/>
      <c r="L1498" s="182"/>
      <c r="M1498" s="182"/>
      <c r="N1498" s="182"/>
      <c r="O1498" s="182"/>
      <c r="P1498" s="182"/>
      <c r="Q1498" s="182"/>
      <c r="R1498" s="182"/>
      <c r="S1498" s="182"/>
      <c r="T1498" s="182"/>
      <c r="U1498" s="182"/>
      <c r="V1498" s="182"/>
      <c r="W1498" s="182"/>
      <c r="X1498" s="182"/>
      <c r="Y1498" s="182"/>
      <c r="AA1498" s="183"/>
    </row>
    <row r="1499" spans="9:27" s="3" customFormat="1" ht="12.75">
      <c r="I1499" s="26"/>
      <c r="J1499" s="182"/>
      <c r="K1499" s="182"/>
      <c r="L1499" s="182"/>
      <c r="M1499" s="182"/>
      <c r="N1499" s="182"/>
      <c r="O1499" s="182"/>
      <c r="P1499" s="182"/>
      <c r="Q1499" s="182"/>
      <c r="R1499" s="182"/>
      <c r="S1499" s="182"/>
      <c r="T1499" s="182"/>
      <c r="U1499" s="182"/>
      <c r="V1499" s="182"/>
      <c r="W1499" s="182"/>
      <c r="X1499" s="182"/>
      <c r="Y1499" s="182"/>
      <c r="AA1499" s="183"/>
    </row>
    <row r="1500" spans="9:27" s="3" customFormat="1" ht="12.75">
      <c r="I1500" s="26"/>
      <c r="J1500" s="182"/>
      <c r="K1500" s="182"/>
      <c r="L1500" s="182"/>
      <c r="M1500" s="182"/>
      <c r="N1500" s="182"/>
      <c r="O1500" s="182"/>
      <c r="P1500" s="182"/>
      <c r="Q1500" s="182"/>
      <c r="R1500" s="182"/>
      <c r="S1500" s="182"/>
      <c r="T1500" s="182"/>
      <c r="U1500" s="182"/>
      <c r="V1500" s="182"/>
      <c r="W1500" s="182"/>
      <c r="X1500" s="182"/>
      <c r="Y1500" s="182"/>
      <c r="AA1500" s="183"/>
    </row>
    <row r="1501" spans="9:27" s="3" customFormat="1" ht="12.75">
      <c r="I1501" s="26"/>
      <c r="J1501" s="182"/>
      <c r="K1501" s="182"/>
      <c r="L1501" s="182"/>
      <c r="M1501" s="182"/>
      <c r="N1501" s="182"/>
      <c r="O1501" s="182"/>
      <c r="P1501" s="182"/>
      <c r="Q1501" s="182"/>
      <c r="R1501" s="182"/>
      <c r="S1501" s="182"/>
      <c r="T1501" s="182"/>
      <c r="U1501" s="182"/>
      <c r="V1501" s="182"/>
      <c r="W1501" s="182"/>
      <c r="X1501" s="182"/>
      <c r="Y1501" s="182"/>
      <c r="AA1501" s="183"/>
    </row>
    <row r="1502" spans="9:27" s="3" customFormat="1" ht="12.75">
      <c r="I1502" s="26"/>
      <c r="J1502" s="182"/>
      <c r="K1502" s="182"/>
      <c r="L1502" s="182"/>
      <c r="M1502" s="182"/>
      <c r="N1502" s="182"/>
      <c r="O1502" s="182"/>
      <c r="P1502" s="182"/>
      <c r="Q1502" s="182"/>
      <c r="R1502" s="182"/>
      <c r="S1502" s="182"/>
      <c r="T1502" s="182"/>
      <c r="U1502" s="182"/>
      <c r="V1502" s="182"/>
      <c r="W1502" s="182"/>
      <c r="X1502" s="182"/>
      <c r="Y1502" s="182"/>
      <c r="AA1502" s="183"/>
    </row>
    <row r="1503" spans="9:27" s="3" customFormat="1" ht="12.75">
      <c r="I1503" s="26"/>
      <c r="J1503" s="182"/>
      <c r="K1503" s="182"/>
      <c r="L1503" s="182"/>
      <c r="M1503" s="182"/>
      <c r="N1503" s="182"/>
      <c r="O1503" s="182"/>
      <c r="P1503" s="182"/>
      <c r="Q1503" s="182"/>
      <c r="R1503" s="182"/>
      <c r="S1503" s="182"/>
      <c r="T1503" s="182"/>
      <c r="U1503" s="182"/>
      <c r="V1503" s="182"/>
      <c r="W1503" s="182"/>
      <c r="X1503" s="182"/>
      <c r="Y1503" s="182"/>
      <c r="AA1503" s="183"/>
    </row>
    <row r="1504" spans="9:27" s="3" customFormat="1" ht="12.75">
      <c r="I1504" s="26"/>
      <c r="J1504" s="182"/>
      <c r="K1504" s="182"/>
      <c r="L1504" s="182"/>
      <c r="M1504" s="182"/>
      <c r="N1504" s="182"/>
      <c r="O1504" s="182"/>
      <c r="P1504" s="182"/>
      <c r="Q1504" s="182"/>
      <c r="R1504" s="182"/>
      <c r="S1504" s="182"/>
      <c r="T1504" s="182"/>
      <c r="U1504" s="182"/>
      <c r="V1504" s="182"/>
      <c r="W1504" s="182"/>
      <c r="X1504" s="182"/>
      <c r="Y1504" s="182"/>
      <c r="AA1504" s="183"/>
    </row>
    <row r="1505" spans="9:27" s="3" customFormat="1" ht="12.75">
      <c r="I1505" s="26"/>
      <c r="J1505" s="182"/>
      <c r="K1505" s="182"/>
      <c r="L1505" s="182"/>
      <c r="M1505" s="182"/>
      <c r="N1505" s="182"/>
      <c r="O1505" s="182"/>
      <c r="P1505" s="182"/>
      <c r="Q1505" s="182"/>
      <c r="R1505" s="182"/>
      <c r="S1505" s="182"/>
      <c r="T1505" s="182"/>
      <c r="U1505" s="182"/>
      <c r="V1505" s="182"/>
      <c r="W1505" s="182"/>
      <c r="X1505" s="182"/>
      <c r="Y1505" s="182"/>
      <c r="AA1505" s="183"/>
    </row>
    <row r="1506" spans="9:27" s="3" customFormat="1" ht="12.75">
      <c r="I1506" s="26"/>
      <c r="J1506" s="182"/>
      <c r="K1506" s="182"/>
      <c r="L1506" s="182"/>
      <c r="M1506" s="182"/>
      <c r="N1506" s="182"/>
      <c r="O1506" s="182"/>
      <c r="P1506" s="182"/>
      <c r="Q1506" s="182"/>
      <c r="R1506" s="182"/>
      <c r="S1506" s="182"/>
      <c r="T1506" s="182"/>
      <c r="U1506" s="182"/>
      <c r="V1506" s="182"/>
      <c r="W1506" s="182"/>
      <c r="X1506" s="182"/>
      <c r="Y1506" s="182"/>
      <c r="AA1506" s="183"/>
    </row>
    <row r="1507" spans="9:27" s="3" customFormat="1" ht="12.75">
      <c r="I1507" s="26"/>
      <c r="J1507" s="182"/>
      <c r="K1507" s="182"/>
      <c r="L1507" s="182"/>
      <c r="M1507" s="182"/>
      <c r="N1507" s="182"/>
      <c r="O1507" s="182"/>
      <c r="P1507" s="182"/>
      <c r="Q1507" s="182"/>
      <c r="R1507" s="182"/>
      <c r="S1507" s="182"/>
      <c r="T1507" s="182"/>
      <c r="U1507" s="182"/>
      <c r="V1507" s="182"/>
      <c r="W1507" s="182"/>
      <c r="X1507" s="182"/>
      <c r="Y1507" s="182"/>
      <c r="AA1507" s="183"/>
    </row>
    <row r="1508" spans="9:27" s="3" customFormat="1" ht="12.75">
      <c r="I1508" s="26"/>
      <c r="J1508" s="182"/>
      <c r="K1508" s="182"/>
      <c r="L1508" s="182"/>
      <c r="M1508" s="182"/>
      <c r="N1508" s="182"/>
      <c r="O1508" s="182"/>
      <c r="P1508" s="182"/>
      <c r="Q1508" s="182"/>
      <c r="R1508" s="182"/>
      <c r="S1508" s="182"/>
      <c r="T1508" s="182"/>
      <c r="U1508" s="182"/>
      <c r="V1508" s="182"/>
      <c r="W1508" s="182"/>
      <c r="X1508" s="182"/>
      <c r="Y1508" s="182"/>
      <c r="AA1508" s="183"/>
    </row>
    <row r="1509" spans="9:27" s="3" customFormat="1" ht="12.75">
      <c r="I1509" s="26"/>
      <c r="J1509" s="182"/>
      <c r="K1509" s="182"/>
      <c r="L1509" s="182"/>
      <c r="M1509" s="182"/>
      <c r="N1509" s="182"/>
      <c r="O1509" s="182"/>
      <c r="P1509" s="182"/>
      <c r="Q1509" s="182"/>
      <c r="R1509" s="182"/>
      <c r="S1509" s="182"/>
      <c r="T1509" s="182"/>
      <c r="U1509" s="182"/>
      <c r="V1509" s="182"/>
      <c r="W1509" s="182"/>
      <c r="X1509" s="182"/>
      <c r="Y1509" s="182"/>
      <c r="AA1509" s="183"/>
    </row>
    <row r="1510" spans="9:27" s="3" customFormat="1" ht="12.75">
      <c r="I1510" s="26"/>
      <c r="J1510" s="182"/>
      <c r="K1510" s="182"/>
      <c r="L1510" s="182"/>
      <c r="M1510" s="182"/>
      <c r="N1510" s="182"/>
      <c r="O1510" s="182"/>
      <c r="P1510" s="182"/>
      <c r="Q1510" s="182"/>
      <c r="R1510" s="182"/>
      <c r="S1510" s="182"/>
      <c r="T1510" s="182"/>
      <c r="U1510" s="182"/>
      <c r="V1510" s="182"/>
      <c r="W1510" s="182"/>
      <c r="X1510" s="182"/>
      <c r="Y1510" s="182"/>
      <c r="AA1510" s="183"/>
    </row>
    <row r="1511" spans="9:27" s="3" customFormat="1" ht="12.75">
      <c r="I1511" s="26"/>
      <c r="J1511" s="182"/>
      <c r="K1511" s="182"/>
      <c r="L1511" s="182"/>
      <c r="M1511" s="182"/>
      <c r="N1511" s="182"/>
      <c r="O1511" s="182"/>
      <c r="P1511" s="182"/>
      <c r="Q1511" s="182"/>
      <c r="R1511" s="182"/>
      <c r="S1511" s="182"/>
      <c r="T1511" s="182"/>
      <c r="U1511" s="182"/>
      <c r="V1511" s="182"/>
      <c r="W1511" s="182"/>
      <c r="X1511" s="182"/>
      <c r="Y1511" s="182"/>
      <c r="AA1511" s="183"/>
    </row>
    <row r="1512" spans="9:27" s="3" customFormat="1" ht="12.75">
      <c r="I1512" s="26"/>
      <c r="J1512" s="182"/>
      <c r="K1512" s="182"/>
      <c r="L1512" s="182"/>
      <c r="M1512" s="182"/>
      <c r="N1512" s="182"/>
      <c r="O1512" s="182"/>
      <c r="P1512" s="182"/>
      <c r="Q1512" s="182"/>
      <c r="R1512" s="182"/>
      <c r="S1512" s="182"/>
      <c r="T1512" s="182"/>
      <c r="U1512" s="182"/>
      <c r="V1512" s="182"/>
      <c r="W1512" s="182"/>
      <c r="X1512" s="182"/>
      <c r="Y1512" s="182"/>
      <c r="AA1512" s="183"/>
    </row>
    <row r="1513" spans="9:27" s="3" customFormat="1" ht="12.75">
      <c r="I1513" s="26"/>
      <c r="J1513" s="182"/>
      <c r="K1513" s="182"/>
      <c r="L1513" s="182"/>
      <c r="M1513" s="182"/>
      <c r="N1513" s="182"/>
      <c r="O1513" s="182"/>
      <c r="P1513" s="182"/>
      <c r="Q1513" s="182"/>
      <c r="R1513" s="182"/>
      <c r="S1513" s="182"/>
      <c r="T1513" s="182"/>
      <c r="U1513" s="182"/>
      <c r="V1513" s="182"/>
      <c r="W1513" s="182"/>
      <c r="X1513" s="182"/>
      <c r="Y1513" s="182"/>
      <c r="AA1513" s="183"/>
    </row>
    <row r="1514" spans="9:27" s="3" customFormat="1" ht="12.75">
      <c r="I1514" s="26"/>
      <c r="J1514" s="182"/>
      <c r="K1514" s="182"/>
      <c r="L1514" s="182"/>
      <c r="M1514" s="182"/>
      <c r="N1514" s="182"/>
      <c r="O1514" s="182"/>
      <c r="P1514" s="182"/>
      <c r="Q1514" s="182"/>
      <c r="R1514" s="182"/>
      <c r="S1514" s="182"/>
      <c r="T1514" s="182"/>
      <c r="U1514" s="182"/>
      <c r="V1514" s="182"/>
      <c r="W1514" s="182"/>
      <c r="X1514" s="182"/>
      <c r="Y1514" s="182"/>
      <c r="AA1514" s="183"/>
    </row>
    <row r="1515" spans="9:27" s="3" customFormat="1" ht="12.75">
      <c r="I1515" s="26"/>
      <c r="J1515" s="182"/>
      <c r="K1515" s="182"/>
      <c r="L1515" s="182"/>
      <c r="M1515" s="182"/>
      <c r="N1515" s="182"/>
      <c r="O1515" s="182"/>
      <c r="P1515" s="182"/>
      <c r="Q1515" s="182"/>
      <c r="R1515" s="182"/>
      <c r="S1515" s="182"/>
      <c r="T1515" s="182"/>
      <c r="U1515" s="182"/>
      <c r="V1515" s="182"/>
      <c r="W1515" s="182"/>
      <c r="X1515" s="182"/>
      <c r="Y1515" s="182"/>
      <c r="AA1515" s="183"/>
    </row>
    <row r="1516" spans="9:27" s="3" customFormat="1" ht="12.75">
      <c r="I1516" s="26"/>
      <c r="J1516" s="182"/>
      <c r="K1516" s="182"/>
      <c r="L1516" s="182"/>
      <c r="M1516" s="182"/>
      <c r="N1516" s="182"/>
      <c r="O1516" s="182"/>
      <c r="P1516" s="182"/>
      <c r="Q1516" s="182"/>
      <c r="R1516" s="182"/>
      <c r="S1516" s="182"/>
      <c r="T1516" s="182"/>
      <c r="U1516" s="182"/>
      <c r="V1516" s="182"/>
      <c r="W1516" s="182"/>
      <c r="X1516" s="182"/>
      <c r="Y1516" s="182"/>
      <c r="AA1516" s="183"/>
    </row>
    <row r="1517" spans="9:27" s="3" customFormat="1" ht="12.75">
      <c r="I1517" s="26"/>
      <c r="J1517" s="182"/>
      <c r="K1517" s="182"/>
      <c r="L1517" s="182"/>
      <c r="M1517" s="182"/>
      <c r="N1517" s="182"/>
      <c r="O1517" s="182"/>
      <c r="P1517" s="182"/>
      <c r="Q1517" s="182"/>
      <c r="R1517" s="182"/>
      <c r="S1517" s="182"/>
      <c r="T1517" s="182"/>
      <c r="U1517" s="182"/>
      <c r="V1517" s="182"/>
      <c r="W1517" s="182"/>
      <c r="X1517" s="182"/>
      <c r="Y1517" s="182"/>
      <c r="AA1517" s="183"/>
    </row>
    <row r="1518" spans="9:27" s="3" customFormat="1" ht="12.75">
      <c r="I1518" s="26"/>
      <c r="J1518" s="182"/>
      <c r="K1518" s="182"/>
      <c r="L1518" s="182"/>
      <c r="M1518" s="182"/>
      <c r="N1518" s="182"/>
      <c r="O1518" s="182"/>
      <c r="P1518" s="182"/>
      <c r="Q1518" s="182"/>
      <c r="R1518" s="182"/>
      <c r="S1518" s="182"/>
      <c r="T1518" s="182"/>
      <c r="U1518" s="182"/>
      <c r="V1518" s="182"/>
      <c r="W1518" s="182"/>
      <c r="X1518" s="182"/>
      <c r="Y1518" s="182"/>
      <c r="AA1518" s="183"/>
    </row>
    <row r="1519" spans="9:27" s="3" customFormat="1" ht="12.75">
      <c r="I1519" s="26"/>
      <c r="J1519" s="182"/>
      <c r="K1519" s="182"/>
      <c r="L1519" s="182"/>
      <c r="M1519" s="182"/>
      <c r="N1519" s="182"/>
      <c r="O1519" s="182"/>
      <c r="P1519" s="182"/>
      <c r="Q1519" s="182"/>
      <c r="R1519" s="182"/>
      <c r="S1519" s="182"/>
      <c r="T1519" s="182"/>
      <c r="U1519" s="182"/>
      <c r="V1519" s="182"/>
      <c r="W1519" s="182"/>
      <c r="X1519" s="182"/>
      <c r="Y1519" s="182"/>
      <c r="AA1519" s="183"/>
    </row>
    <row r="1520" spans="9:27" s="3" customFormat="1" ht="12.75">
      <c r="I1520" s="26"/>
      <c r="J1520" s="182"/>
      <c r="K1520" s="182"/>
      <c r="L1520" s="182"/>
      <c r="M1520" s="182"/>
      <c r="N1520" s="182"/>
      <c r="O1520" s="182"/>
      <c r="P1520" s="182"/>
      <c r="Q1520" s="182"/>
      <c r="R1520" s="182"/>
      <c r="S1520" s="182"/>
      <c r="T1520" s="182"/>
      <c r="U1520" s="182"/>
      <c r="V1520" s="182"/>
      <c r="W1520" s="182"/>
      <c r="X1520" s="182"/>
      <c r="Y1520" s="182"/>
      <c r="AA1520" s="183"/>
    </row>
    <row r="1521" spans="9:27" s="3" customFormat="1" ht="12.75">
      <c r="I1521" s="26"/>
      <c r="J1521" s="182"/>
      <c r="K1521" s="182"/>
      <c r="L1521" s="182"/>
      <c r="M1521" s="182"/>
      <c r="N1521" s="182"/>
      <c r="O1521" s="182"/>
      <c r="P1521" s="182"/>
      <c r="Q1521" s="182"/>
      <c r="R1521" s="182"/>
      <c r="S1521" s="182"/>
      <c r="T1521" s="182"/>
      <c r="U1521" s="182"/>
      <c r="V1521" s="182"/>
      <c r="W1521" s="182"/>
      <c r="X1521" s="182"/>
      <c r="Y1521" s="182"/>
      <c r="AA1521" s="183"/>
    </row>
    <row r="1522" spans="9:27" s="3" customFormat="1" ht="12.75">
      <c r="I1522" s="26"/>
      <c r="J1522" s="182"/>
      <c r="K1522" s="182"/>
      <c r="L1522" s="182"/>
      <c r="M1522" s="182"/>
      <c r="N1522" s="182"/>
      <c r="O1522" s="182"/>
      <c r="P1522" s="182"/>
      <c r="Q1522" s="182"/>
      <c r="R1522" s="182"/>
      <c r="S1522" s="182"/>
      <c r="T1522" s="182"/>
      <c r="U1522" s="182"/>
      <c r="V1522" s="182"/>
      <c r="W1522" s="182"/>
      <c r="X1522" s="182"/>
      <c r="Y1522" s="182"/>
      <c r="AA1522" s="183"/>
    </row>
    <row r="1523" spans="9:27" s="3" customFormat="1" ht="12.75">
      <c r="I1523" s="26"/>
      <c r="J1523" s="182"/>
      <c r="K1523" s="182"/>
      <c r="L1523" s="182"/>
      <c r="M1523" s="182"/>
      <c r="N1523" s="182"/>
      <c r="O1523" s="182"/>
      <c r="P1523" s="182"/>
      <c r="Q1523" s="182"/>
      <c r="R1523" s="182"/>
      <c r="S1523" s="182"/>
      <c r="T1523" s="182"/>
      <c r="U1523" s="182"/>
      <c r="V1523" s="182"/>
      <c r="W1523" s="182"/>
      <c r="X1523" s="182"/>
      <c r="Y1523" s="182"/>
      <c r="AA1523" s="183"/>
    </row>
    <row r="1524" spans="9:27" s="3" customFormat="1" ht="12.75">
      <c r="I1524" s="26"/>
      <c r="J1524" s="182"/>
      <c r="K1524" s="182"/>
      <c r="L1524" s="182"/>
      <c r="M1524" s="182"/>
      <c r="N1524" s="182"/>
      <c r="O1524" s="182"/>
      <c r="P1524" s="182"/>
      <c r="Q1524" s="182"/>
      <c r="R1524" s="182"/>
      <c r="S1524" s="182"/>
      <c r="T1524" s="182"/>
      <c r="U1524" s="182"/>
      <c r="V1524" s="182"/>
      <c r="W1524" s="182"/>
      <c r="X1524" s="182"/>
      <c r="Y1524" s="182"/>
      <c r="AA1524" s="183"/>
    </row>
    <row r="1525" spans="9:27" s="3" customFormat="1" ht="12.75">
      <c r="I1525" s="26"/>
      <c r="J1525" s="182"/>
      <c r="K1525" s="182"/>
      <c r="L1525" s="182"/>
      <c r="M1525" s="182"/>
      <c r="N1525" s="182"/>
      <c r="O1525" s="182"/>
      <c r="P1525" s="182"/>
      <c r="Q1525" s="182"/>
      <c r="R1525" s="182"/>
      <c r="S1525" s="182"/>
      <c r="T1525" s="182"/>
      <c r="U1525" s="182"/>
      <c r="V1525" s="182"/>
      <c r="W1525" s="182"/>
      <c r="X1525" s="182"/>
      <c r="Y1525" s="182"/>
      <c r="AA1525" s="183"/>
    </row>
    <row r="1526" spans="9:27" s="3" customFormat="1" ht="12.75">
      <c r="I1526" s="26"/>
      <c r="J1526" s="182"/>
      <c r="K1526" s="182"/>
      <c r="L1526" s="182"/>
      <c r="M1526" s="182"/>
      <c r="N1526" s="182"/>
      <c r="O1526" s="182"/>
      <c r="P1526" s="182"/>
      <c r="Q1526" s="182"/>
      <c r="R1526" s="182"/>
      <c r="S1526" s="182"/>
      <c r="T1526" s="182"/>
      <c r="U1526" s="182"/>
      <c r="V1526" s="182"/>
      <c r="W1526" s="182"/>
      <c r="X1526" s="182"/>
      <c r="Y1526" s="182"/>
      <c r="AA1526" s="183"/>
    </row>
    <row r="1527" spans="9:27" s="3" customFormat="1" ht="12.75">
      <c r="I1527" s="26"/>
      <c r="J1527" s="182"/>
      <c r="K1527" s="182"/>
      <c r="L1527" s="182"/>
      <c r="M1527" s="182"/>
      <c r="N1527" s="182"/>
      <c r="O1527" s="182"/>
      <c r="P1527" s="182"/>
      <c r="Q1527" s="182"/>
      <c r="R1527" s="182"/>
      <c r="S1527" s="182"/>
      <c r="T1527" s="182"/>
      <c r="U1527" s="182"/>
      <c r="V1527" s="182"/>
      <c r="W1527" s="182"/>
      <c r="X1527" s="182"/>
      <c r="Y1527" s="182"/>
      <c r="AA1527" s="183"/>
    </row>
    <row r="1528" spans="9:27" s="3" customFormat="1" ht="12.75">
      <c r="I1528" s="26"/>
      <c r="J1528" s="182"/>
      <c r="K1528" s="182"/>
      <c r="L1528" s="182"/>
      <c r="M1528" s="182"/>
      <c r="N1528" s="182"/>
      <c r="O1528" s="182"/>
      <c r="P1528" s="182"/>
      <c r="Q1528" s="182"/>
      <c r="R1528" s="182"/>
      <c r="S1528" s="182"/>
      <c r="T1528" s="182"/>
      <c r="U1528" s="182"/>
      <c r="V1528" s="182"/>
      <c r="W1528" s="182"/>
      <c r="X1528" s="182"/>
      <c r="Y1528" s="182"/>
      <c r="AA1528" s="183"/>
    </row>
    <row r="1529" spans="9:27" s="3" customFormat="1" ht="12.75">
      <c r="I1529" s="26"/>
      <c r="J1529" s="182"/>
      <c r="K1529" s="182"/>
      <c r="L1529" s="182"/>
      <c r="M1529" s="182"/>
      <c r="N1529" s="182"/>
      <c r="O1529" s="182"/>
      <c r="P1529" s="182"/>
      <c r="Q1529" s="182"/>
      <c r="R1529" s="182"/>
      <c r="S1529" s="182"/>
      <c r="T1529" s="182"/>
      <c r="U1529" s="182"/>
      <c r="V1529" s="182"/>
      <c r="W1529" s="182"/>
      <c r="X1529" s="182"/>
      <c r="Y1529" s="182"/>
      <c r="AA1529" s="183"/>
    </row>
    <row r="1530" spans="9:27" s="3" customFormat="1" ht="12.75">
      <c r="I1530" s="26"/>
      <c r="J1530" s="182"/>
      <c r="K1530" s="182"/>
      <c r="L1530" s="182"/>
      <c r="M1530" s="182"/>
      <c r="N1530" s="182"/>
      <c r="O1530" s="182"/>
      <c r="P1530" s="182"/>
      <c r="Q1530" s="182"/>
      <c r="R1530" s="182"/>
      <c r="S1530" s="182"/>
      <c r="T1530" s="182"/>
      <c r="U1530" s="182"/>
      <c r="V1530" s="182"/>
      <c r="W1530" s="182"/>
      <c r="X1530" s="182"/>
      <c r="Y1530" s="182"/>
      <c r="AA1530" s="183"/>
    </row>
    <row r="1531" spans="9:27" s="3" customFormat="1" ht="12.75">
      <c r="I1531" s="26"/>
      <c r="J1531" s="182"/>
      <c r="K1531" s="182"/>
      <c r="L1531" s="182"/>
      <c r="M1531" s="182"/>
      <c r="N1531" s="182"/>
      <c r="O1531" s="182"/>
      <c r="P1531" s="182"/>
      <c r="Q1531" s="182"/>
      <c r="R1531" s="182"/>
      <c r="S1531" s="182"/>
      <c r="T1531" s="182"/>
      <c r="U1531" s="182"/>
      <c r="V1531" s="182"/>
      <c r="W1531" s="182"/>
      <c r="X1531" s="182"/>
      <c r="Y1531" s="182"/>
      <c r="AA1531" s="183"/>
    </row>
    <row r="1532" spans="9:27" s="3" customFormat="1" ht="12.75">
      <c r="I1532" s="26"/>
      <c r="J1532" s="182"/>
      <c r="K1532" s="182"/>
      <c r="L1532" s="182"/>
      <c r="M1532" s="182"/>
      <c r="N1532" s="182"/>
      <c r="O1532" s="182"/>
      <c r="P1532" s="182"/>
      <c r="Q1532" s="182"/>
      <c r="R1532" s="182"/>
      <c r="S1532" s="182"/>
      <c r="T1532" s="182"/>
      <c r="U1532" s="182"/>
      <c r="V1532" s="182"/>
      <c r="W1532" s="182"/>
      <c r="X1532" s="182"/>
      <c r="Y1532" s="182"/>
      <c r="AA1532" s="183"/>
    </row>
    <row r="1533" spans="9:27" s="3" customFormat="1" ht="12.75">
      <c r="I1533" s="26"/>
      <c r="J1533" s="182"/>
      <c r="K1533" s="182"/>
      <c r="L1533" s="182"/>
      <c r="M1533" s="182"/>
      <c r="N1533" s="182"/>
      <c r="O1533" s="182"/>
      <c r="P1533" s="182"/>
      <c r="Q1533" s="182"/>
      <c r="R1533" s="182"/>
      <c r="S1533" s="182"/>
      <c r="T1533" s="182"/>
      <c r="U1533" s="182"/>
      <c r="V1533" s="182"/>
      <c r="W1533" s="182"/>
      <c r="X1533" s="182"/>
      <c r="Y1533" s="182"/>
      <c r="AA1533" s="183"/>
    </row>
    <row r="1534" spans="9:27" s="3" customFormat="1" ht="12.75">
      <c r="I1534" s="26"/>
      <c r="J1534" s="182"/>
      <c r="K1534" s="182"/>
      <c r="L1534" s="182"/>
      <c r="M1534" s="182"/>
      <c r="N1534" s="182"/>
      <c r="O1534" s="182"/>
      <c r="P1534" s="182"/>
      <c r="Q1534" s="182"/>
      <c r="R1534" s="182"/>
      <c r="S1534" s="182"/>
      <c r="T1534" s="182"/>
      <c r="U1534" s="182"/>
      <c r="V1534" s="182"/>
      <c r="W1534" s="182"/>
      <c r="X1534" s="182"/>
      <c r="Y1534" s="182"/>
      <c r="AA1534" s="183"/>
    </row>
    <row r="1535" spans="9:27" s="3" customFormat="1" ht="12.75">
      <c r="I1535" s="26"/>
      <c r="J1535" s="182"/>
      <c r="K1535" s="182"/>
      <c r="L1535" s="182"/>
      <c r="M1535" s="182"/>
      <c r="N1535" s="182"/>
      <c r="O1535" s="182"/>
      <c r="P1535" s="182"/>
      <c r="Q1535" s="182"/>
      <c r="R1535" s="182"/>
      <c r="S1535" s="182"/>
      <c r="T1535" s="182"/>
      <c r="U1535" s="182"/>
      <c r="V1535" s="182"/>
      <c r="W1535" s="182"/>
      <c r="X1535" s="182"/>
      <c r="Y1535" s="182"/>
      <c r="AA1535" s="183"/>
    </row>
    <row r="1536" spans="9:27" s="3" customFormat="1" ht="12.75">
      <c r="I1536" s="26"/>
      <c r="J1536" s="182"/>
      <c r="K1536" s="182"/>
      <c r="L1536" s="182"/>
      <c r="M1536" s="182"/>
      <c r="N1536" s="182"/>
      <c r="O1536" s="182"/>
      <c r="P1536" s="182"/>
      <c r="Q1536" s="182"/>
      <c r="R1536" s="182"/>
      <c r="S1536" s="182"/>
      <c r="T1536" s="182"/>
      <c r="U1536" s="182"/>
      <c r="V1536" s="182"/>
      <c r="W1536" s="182"/>
      <c r="X1536" s="182"/>
      <c r="Y1536" s="182"/>
      <c r="AA1536" s="183"/>
    </row>
    <row r="1537" spans="9:27" s="3" customFormat="1" ht="12.75">
      <c r="I1537" s="26"/>
      <c r="J1537" s="182"/>
      <c r="K1537" s="182"/>
      <c r="L1537" s="182"/>
      <c r="M1537" s="182"/>
      <c r="N1537" s="182"/>
      <c r="O1537" s="182"/>
      <c r="P1537" s="182"/>
      <c r="Q1537" s="182"/>
      <c r="R1537" s="182"/>
      <c r="S1537" s="182"/>
      <c r="T1537" s="182"/>
      <c r="U1537" s="182"/>
      <c r="V1537" s="182"/>
      <c r="W1537" s="182"/>
      <c r="X1537" s="182"/>
      <c r="Y1537" s="182"/>
      <c r="AA1537" s="183"/>
    </row>
    <row r="1538" spans="9:27" s="3" customFormat="1" ht="12.75">
      <c r="I1538" s="26"/>
      <c r="J1538" s="182"/>
      <c r="K1538" s="182"/>
      <c r="L1538" s="182"/>
      <c r="M1538" s="182"/>
      <c r="N1538" s="182"/>
      <c r="O1538" s="182"/>
      <c r="P1538" s="182"/>
      <c r="Q1538" s="182"/>
      <c r="R1538" s="182"/>
      <c r="S1538" s="182"/>
      <c r="T1538" s="182"/>
      <c r="U1538" s="182"/>
      <c r="V1538" s="182"/>
      <c r="W1538" s="182"/>
      <c r="X1538" s="182"/>
      <c r="Y1538" s="182"/>
      <c r="AA1538" s="183"/>
    </row>
    <row r="1539" spans="9:27" s="3" customFormat="1" ht="12.75">
      <c r="I1539" s="26"/>
      <c r="J1539" s="182"/>
      <c r="K1539" s="182"/>
      <c r="L1539" s="182"/>
      <c r="M1539" s="182"/>
      <c r="N1539" s="182"/>
      <c r="O1539" s="182"/>
      <c r="P1539" s="182"/>
      <c r="Q1539" s="182"/>
      <c r="R1539" s="182"/>
      <c r="S1539" s="182"/>
      <c r="T1539" s="182"/>
      <c r="U1539" s="182"/>
      <c r="V1539" s="182"/>
      <c r="W1539" s="182"/>
      <c r="X1539" s="182"/>
      <c r="Y1539" s="182"/>
      <c r="AA1539" s="183"/>
    </row>
    <row r="1540" spans="9:27" s="3" customFormat="1" ht="12.75">
      <c r="I1540" s="26"/>
      <c r="J1540" s="182"/>
      <c r="K1540" s="182"/>
      <c r="L1540" s="182"/>
      <c r="M1540" s="182"/>
      <c r="N1540" s="182"/>
      <c r="O1540" s="182"/>
      <c r="P1540" s="182"/>
      <c r="Q1540" s="182"/>
      <c r="R1540" s="182"/>
      <c r="S1540" s="182"/>
      <c r="T1540" s="182"/>
      <c r="U1540" s="182"/>
      <c r="V1540" s="182"/>
      <c r="W1540" s="182"/>
      <c r="X1540" s="182"/>
      <c r="Y1540" s="182"/>
      <c r="AA1540" s="183"/>
    </row>
    <row r="1541" spans="9:27" s="3" customFormat="1" ht="12.75">
      <c r="I1541" s="26"/>
      <c r="J1541" s="182"/>
      <c r="K1541" s="182"/>
      <c r="L1541" s="182"/>
      <c r="M1541" s="182"/>
      <c r="N1541" s="182"/>
      <c r="O1541" s="182"/>
      <c r="P1541" s="182"/>
      <c r="Q1541" s="182"/>
      <c r="R1541" s="182"/>
      <c r="S1541" s="182"/>
      <c r="T1541" s="182"/>
      <c r="U1541" s="182"/>
      <c r="V1541" s="182"/>
      <c r="W1541" s="182"/>
      <c r="X1541" s="182"/>
      <c r="Y1541" s="182"/>
      <c r="AA1541" s="183"/>
    </row>
    <row r="1542" spans="9:27" s="3" customFormat="1" ht="12.75">
      <c r="I1542" s="26"/>
      <c r="J1542" s="182"/>
      <c r="K1542" s="182"/>
      <c r="L1542" s="182"/>
      <c r="M1542" s="182"/>
      <c r="N1542" s="182"/>
      <c r="O1542" s="182"/>
      <c r="P1542" s="182"/>
      <c r="Q1542" s="182"/>
      <c r="R1542" s="182"/>
      <c r="S1542" s="182"/>
      <c r="T1542" s="182"/>
      <c r="U1542" s="182"/>
      <c r="V1542" s="182"/>
      <c r="W1542" s="182"/>
      <c r="X1542" s="182"/>
      <c r="Y1542" s="182"/>
      <c r="AA1542" s="183"/>
    </row>
    <row r="1543" spans="9:27" s="3" customFormat="1" ht="12.75">
      <c r="I1543" s="26"/>
      <c r="J1543" s="182"/>
      <c r="K1543" s="182"/>
      <c r="L1543" s="182"/>
      <c r="M1543" s="182"/>
      <c r="N1543" s="182"/>
      <c r="O1543" s="182"/>
      <c r="P1543" s="182"/>
      <c r="Q1543" s="182"/>
      <c r="R1543" s="182"/>
      <c r="S1543" s="182"/>
      <c r="T1543" s="182"/>
      <c r="U1543" s="182"/>
      <c r="V1543" s="182"/>
      <c r="W1543" s="182"/>
      <c r="X1543" s="182"/>
      <c r="Y1543" s="182"/>
      <c r="AA1543" s="183"/>
    </row>
    <row r="1544" spans="9:27" s="3" customFormat="1" ht="12.75">
      <c r="I1544" s="26"/>
      <c r="J1544" s="182"/>
      <c r="K1544" s="182"/>
      <c r="L1544" s="182"/>
      <c r="M1544" s="182"/>
      <c r="N1544" s="182"/>
      <c r="O1544" s="182"/>
      <c r="P1544" s="182"/>
      <c r="Q1544" s="182"/>
      <c r="R1544" s="182"/>
      <c r="S1544" s="182"/>
      <c r="T1544" s="182"/>
      <c r="U1544" s="182"/>
      <c r="V1544" s="182"/>
      <c r="W1544" s="182"/>
      <c r="X1544" s="182"/>
      <c r="Y1544" s="182"/>
      <c r="AA1544" s="183"/>
    </row>
    <row r="1545" spans="9:27" s="3" customFormat="1" ht="12.75">
      <c r="I1545" s="26"/>
      <c r="J1545" s="182"/>
      <c r="K1545" s="182"/>
      <c r="L1545" s="182"/>
      <c r="M1545" s="182"/>
      <c r="N1545" s="182"/>
      <c r="O1545" s="182"/>
      <c r="P1545" s="182"/>
      <c r="Q1545" s="182"/>
      <c r="R1545" s="182"/>
      <c r="S1545" s="182"/>
      <c r="T1545" s="182"/>
      <c r="U1545" s="182"/>
      <c r="V1545" s="182"/>
      <c r="W1545" s="182"/>
      <c r="X1545" s="182"/>
      <c r="Y1545" s="182"/>
      <c r="AA1545" s="183"/>
    </row>
    <row r="1546" spans="9:27" s="3" customFormat="1" ht="12.75">
      <c r="I1546" s="26"/>
      <c r="J1546" s="182"/>
      <c r="K1546" s="182"/>
      <c r="L1546" s="182"/>
      <c r="M1546" s="182"/>
      <c r="N1546" s="182"/>
      <c r="O1546" s="182"/>
      <c r="P1546" s="182"/>
      <c r="Q1546" s="182"/>
      <c r="R1546" s="182"/>
      <c r="S1546" s="182"/>
      <c r="T1546" s="182"/>
      <c r="U1546" s="182"/>
      <c r="V1546" s="182"/>
      <c r="W1546" s="182"/>
      <c r="X1546" s="182"/>
      <c r="Y1546" s="182"/>
      <c r="AA1546" s="183"/>
    </row>
    <row r="1547" spans="9:27" s="3" customFormat="1" ht="12.75">
      <c r="I1547" s="26"/>
      <c r="J1547" s="182"/>
      <c r="K1547" s="182"/>
      <c r="L1547" s="182"/>
      <c r="M1547" s="182"/>
      <c r="N1547" s="182"/>
      <c r="O1547" s="182"/>
      <c r="P1547" s="182"/>
      <c r="Q1547" s="182"/>
      <c r="R1547" s="182"/>
      <c r="S1547" s="182"/>
      <c r="T1547" s="182"/>
      <c r="U1547" s="182"/>
      <c r="V1547" s="182"/>
      <c r="W1547" s="182"/>
      <c r="X1547" s="182"/>
      <c r="Y1547" s="182"/>
      <c r="AA1547" s="183"/>
    </row>
    <row r="1548" spans="9:27" s="3" customFormat="1" ht="12.75">
      <c r="I1548" s="26"/>
      <c r="J1548" s="182"/>
      <c r="K1548" s="182"/>
      <c r="L1548" s="182"/>
      <c r="M1548" s="182"/>
      <c r="N1548" s="182"/>
      <c r="O1548" s="182"/>
      <c r="P1548" s="182"/>
      <c r="Q1548" s="182"/>
      <c r="R1548" s="182"/>
      <c r="S1548" s="182"/>
      <c r="T1548" s="182"/>
      <c r="U1548" s="182"/>
      <c r="V1548" s="182"/>
      <c r="W1548" s="182"/>
      <c r="X1548" s="182"/>
      <c r="Y1548" s="182"/>
      <c r="AA1548" s="183"/>
    </row>
    <row r="1549" spans="9:27" s="3" customFormat="1" ht="12.75">
      <c r="I1549" s="26"/>
      <c r="J1549" s="182"/>
      <c r="K1549" s="182"/>
      <c r="L1549" s="182"/>
      <c r="M1549" s="182"/>
      <c r="N1549" s="182"/>
      <c r="O1549" s="182"/>
      <c r="P1549" s="182"/>
      <c r="Q1549" s="182"/>
      <c r="R1549" s="182"/>
      <c r="S1549" s="182"/>
      <c r="T1549" s="182"/>
      <c r="U1549" s="182"/>
      <c r="V1549" s="182"/>
      <c r="W1549" s="182"/>
      <c r="X1549" s="182"/>
      <c r="Y1549" s="182"/>
      <c r="AA1549" s="183"/>
    </row>
    <row r="1550" spans="9:27" s="3" customFormat="1" ht="12.75">
      <c r="I1550" s="26"/>
      <c r="J1550" s="182"/>
      <c r="K1550" s="182"/>
      <c r="L1550" s="182"/>
      <c r="M1550" s="182"/>
      <c r="N1550" s="182"/>
      <c r="O1550" s="182"/>
      <c r="P1550" s="182"/>
      <c r="Q1550" s="182"/>
      <c r="R1550" s="182"/>
      <c r="S1550" s="182"/>
      <c r="T1550" s="182"/>
      <c r="U1550" s="182"/>
      <c r="V1550" s="182"/>
      <c r="W1550" s="182"/>
      <c r="X1550" s="182"/>
      <c r="Y1550" s="182"/>
      <c r="AA1550" s="183"/>
    </row>
    <row r="1551" spans="9:27" s="3" customFormat="1" ht="12.75">
      <c r="I1551" s="26"/>
      <c r="J1551" s="182"/>
      <c r="K1551" s="182"/>
      <c r="L1551" s="182"/>
      <c r="M1551" s="182"/>
      <c r="N1551" s="182"/>
      <c r="O1551" s="182"/>
      <c r="P1551" s="182"/>
      <c r="Q1551" s="182"/>
      <c r="R1551" s="182"/>
      <c r="S1551" s="182"/>
      <c r="T1551" s="182"/>
      <c r="U1551" s="182"/>
      <c r="V1551" s="182"/>
      <c r="W1551" s="182"/>
      <c r="X1551" s="182"/>
      <c r="Y1551" s="182"/>
      <c r="AA1551" s="183"/>
    </row>
    <row r="1552" spans="9:27" s="3" customFormat="1" ht="12.75">
      <c r="I1552" s="26"/>
      <c r="J1552" s="182"/>
      <c r="K1552" s="182"/>
      <c r="L1552" s="182"/>
      <c r="M1552" s="182"/>
      <c r="N1552" s="182"/>
      <c r="O1552" s="182"/>
      <c r="P1552" s="182"/>
      <c r="Q1552" s="182"/>
      <c r="R1552" s="182"/>
      <c r="S1552" s="182"/>
      <c r="T1552" s="182"/>
      <c r="U1552" s="182"/>
      <c r="V1552" s="182"/>
      <c r="W1552" s="182"/>
      <c r="X1552" s="182"/>
      <c r="Y1552" s="182"/>
      <c r="AA1552" s="183"/>
    </row>
    <row r="1553" spans="9:27" s="3" customFormat="1" ht="12.75">
      <c r="I1553" s="26"/>
      <c r="J1553" s="182"/>
      <c r="K1553" s="182"/>
      <c r="L1553" s="182"/>
      <c r="M1553" s="182"/>
      <c r="N1553" s="182"/>
      <c r="O1553" s="182"/>
      <c r="P1553" s="182"/>
      <c r="Q1553" s="182"/>
      <c r="R1553" s="182"/>
      <c r="S1553" s="182"/>
      <c r="T1553" s="182"/>
      <c r="U1553" s="182"/>
      <c r="V1553" s="182"/>
      <c r="W1553" s="182"/>
      <c r="X1553" s="182"/>
      <c r="Y1553" s="182"/>
      <c r="AA1553" s="183"/>
    </row>
    <row r="1554" spans="9:27" s="3" customFormat="1" ht="12.75">
      <c r="I1554" s="26"/>
      <c r="J1554" s="182"/>
      <c r="K1554" s="182"/>
      <c r="L1554" s="182"/>
      <c r="M1554" s="182"/>
      <c r="N1554" s="182"/>
      <c r="O1554" s="182"/>
      <c r="P1554" s="182"/>
      <c r="Q1554" s="182"/>
      <c r="R1554" s="182"/>
      <c r="S1554" s="182"/>
      <c r="T1554" s="182"/>
      <c r="U1554" s="182"/>
      <c r="V1554" s="182"/>
      <c r="W1554" s="182"/>
      <c r="X1554" s="182"/>
      <c r="Y1554" s="182"/>
      <c r="AA1554" s="183"/>
    </row>
    <row r="1555" spans="9:27" s="3" customFormat="1" ht="12.75">
      <c r="I1555" s="26"/>
      <c r="J1555" s="182"/>
      <c r="K1555" s="182"/>
      <c r="L1555" s="182"/>
      <c r="M1555" s="182"/>
      <c r="N1555" s="182"/>
      <c r="O1555" s="182"/>
      <c r="P1555" s="182"/>
      <c r="Q1555" s="182"/>
      <c r="R1555" s="182"/>
      <c r="S1555" s="182"/>
      <c r="T1555" s="182"/>
      <c r="U1555" s="182"/>
      <c r="V1555" s="182"/>
      <c r="W1555" s="182"/>
      <c r="X1555" s="182"/>
      <c r="Y1555" s="182"/>
      <c r="AA1555" s="183"/>
    </row>
    <row r="1556" spans="9:27" s="3" customFormat="1" ht="12.75">
      <c r="I1556" s="26"/>
      <c r="J1556" s="182"/>
      <c r="K1556" s="182"/>
      <c r="L1556" s="182"/>
      <c r="M1556" s="182"/>
      <c r="N1556" s="182"/>
      <c r="O1556" s="182"/>
      <c r="P1556" s="182"/>
      <c r="Q1556" s="182"/>
      <c r="R1556" s="182"/>
      <c r="S1556" s="182"/>
      <c r="T1556" s="182"/>
      <c r="U1556" s="182"/>
      <c r="V1556" s="182"/>
      <c r="W1556" s="182"/>
      <c r="X1556" s="182"/>
      <c r="Y1556" s="182"/>
      <c r="AA1556" s="183"/>
    </row>
    <row r="1557" spans="9:27" s="3" customFormat="1" ht="12.75">
      <c r="I1557" s="26"/>
      <c r="J1557" s="182"/>
      <c r="K1557" s="182"/>
      <c r="L1557" s="182"/>
      <c r="M1557" s="182"/>
      <c r="N1557" s="182"/>
      <c r="O1557" s="182"/>
      <c r="P1557" s="182"/>
      <c r="Q1557" s="182"/>
      <c r="R1557" s="182"/>
      <c r="S1557" s="182"/>
      <c r="T1557" s="182"/>
      <c r="U1557" s="182"/>
      <c r="V1557" s="182"/>
      <c r="W1557" s="182"/>
      <c r="X1557" s="182"/>
      <c r="Y1557" s="182"/>
      <c r="AA1557" s="183"/>
    </row>
    <row r="1558" spans="9:27" s="3" customFormat="1" ht="12.75">
      <c r="I1558" s="26"/>
      <c r="J1558" s="182"/>
      <c r="K1558" s="182"/>
      <c r="L1558" s="182"/>
      <c r="M1558" s="182"/>
      <c r="N1558" s="182"/>
      <c r="O1558" s="182"/>
      <c r="P1558" s="182"/>
      <c r="Q1558" s="182"/>
      <c r="R1558" s="182"/>
      <c r="S1558" s="182"/>
      <c r="T1558" s="182"/>
      <c r="U1558" s="182"/>
      <c r="V1558" s="182"/>
      <c r="W1558" s="182"/>
      <c r="X1558" s="182"/>
      <c r="Y1558" s="182"/>
      <c r="AA1558" s="183"/>
    </row>
    <row r="1559" spans="9:27" s="3" customFormat="1" ht="12.75">
      <c r="I1559" s="26"/>
      <c r="J1559" s="182"/>
      <c r="K1559" s="182"/>
      <c r="L1559" s="182"/>
      <c r="M1559" s="182"/>
      <c r="N1559" s="182"/>
      <c r="O1559" s="182"/>
      <c r="P1559" s="182"/>
      <c r="Q1559" s="182"/>
      <c r="R1559" s="182"/>
      <c r="S1559" s="182"/>
      <c r="T1559" s="182"/>
      <c r="U1559" s="182"/>
      <c r="V1559" s="182"/>
      <c r="W1559" s="182"/>
      <c r="X1559" s="182"/>
      <c r="Y1559" s="182"/>
      <c r="AA1559" s="183"/>
    </row>
    <row r="1560" spans="9:27" s="3" customFormat="1" ht="12.75">
      <c r="I1560" s="26"/>
      <c r="J1560" s="182"/>
      <c r="K1560" s="182"/>
      <c r="L1560" s="182"/>
      <c r="M1560" s="182"/>
      <c r="N1560" s="182"/>
      <c r="O1560" s="182"/>
      <c r="P1560" s="182"/>
      <c r="Q1560" s="182"/>
      <c r="R1560" s="182"/>
      <c r="S1560" s="182"/>
      <c r="T1560" s="182"/>
      <c r="U1560" s="182"/>
      <c r="V1560" s="182"/>
      <c r="W1560" s="182"/>
      <c r="X1560" s="182"/>
      <c r="Y1560" s="182"/>
      <c r="AA1560" s="183"/>
    </row>
    <row r="1561" spans="9:27" s="3" customFormat="1" ht="12.75">
      <c r="I1561" s="26"/>
      <c r="J1561" s="182"/>
      <c r="K1561" s="182"/>
      <c r="L1561" s="182"/>
      <c r="M1561" s="182"/>
      <c r="N1561" s="182"/>
      <c r="O1561" s="182"/>
      <c r="P1561" s="182"/>
      <c r="Q1561" s="182"/>
      <c r="R1561" s="182"/>
      <c r="S1561" s="182"/>
      <c r="T1561" s="182"/>
      <c r="U1561" s="182"/>
      <c r="V1561" s="182"/>
      <c r="W1561" s="182"/>
      <c r="X1561" s="182"/>
      <c r="Y1561" s="182"/>
      <c r="AA1561" s="183"/>
    </row>
    <row r="1562" spans="9:27" s="3" customFormat="1" ht="12.75">
      <c r="I1562" s="26"/>
      <c r="J1562" s="182"/>
      <c r="K1562" s="182"/>
      <c r="L1562" s="182"/>
      <c r="M1562" s="182"/>
      <c r="N1562" s="182"/>
      <c r="O1562" s="182"/>
      <c r="P1562" s="182"/>
      <c r="Q1562" s="182"/>
      <c r="R1562" s="182"/>
      <c r="S1562" s="182"/>
      <c r="T1562" s="182"/>
      <c r="U1562" s="182"/>
      <c r="V1562" s="182"/>
      <c r="W1562" s="182"/>
      <c r="X1562" s="182"/>
      <c r="Y1562" s="182"/>
      <c r="AA1562" s="183"/>
    </row>
    <row r="1563" spans="9:27" s="3" customFormat="1" ht="12.75">
      <c r="I1563" s="26"/>
      <c r="J1563" s="182"/>
      <c r="K1563" s="182"/>
      <c r="L1563" s="182"/>
      <c r="M1563" s="182"/>
      <c r="N1563" s="182"/>
      <c r="O1563" s="182"/>
      <c r="P1563" s="182"/>
      <c r="Q1563" s="182"/>
      <c r="R1563" s="182"/>
      <c r="S1563" s="182"/>
      <c r="T1563" s="182"/>
      <c r="U1563" s="182"/>
      <c r="V1563" s="182"/>
      <c r="W1563" s="182"/>
      <c r="X1563" s="182"/>
      <c r="Y1563" s="182"/>
      <c r="AA1563" s="183"/>
    </row>
    <row r="1564" spans="9:27" s="3" customFormat="1" ht="12.75">
      <c r="I1564" s="26"/>
      <c r="J1564" s="182"/>
      <c r="K1564" s="182"/>
      <c r="L1564" s="182"/>
      <c r="M1564" s="182"/>
      <c r="N1564" s="182"/>
      <c r="O1564" s="182"/>
      <c r="P1564" s="182"/>
      <c r="Q1564" s="182"/>
      <c r="R1564" s="182"/>
      <c r="S1564" s="182"/>
      <c r="T1564" s="182"/>
      <c r="U1564" s="182"/>
      <c r="V1564" s="182"/>
      <c r="W1564" s="182"/>
      <c r="X1564" s="182"/>
      <c r="Y1564" s="182"/>
      <c r="AA1564" s="183"/>
    </row>
    <row r="1565" spans="9:27" s="3" customFormat="1" ht="12.75">
      <c r="I1565" s="26"/>
      <c r="J1565" s="182"/>
      <c r="K1565" s="182"/>
      <c r="L1565" s="182"/>
      <c r="M1565" s="182"/>
      <c r="N1565" s="182"/>
      <c r="O1565" s="182"/>
      <c r="P1565" s="182"/>
      <c r="Q1565" s="182"/>
      <c r="R1565" s="182"/>
      <c r="S1565" s="182"/>
      <c r="T1565" s="182"/>
      <c r="U1565" s="182"/>
      <c r="V1565" s="182"/>
      <c r="W1565" s="182"/>
      <c r="X1565" s="182"/>
      <c r="Y1565" s="182"/>
      <c r="AA1565" s="183"/>
    </row>
    <row r="1566" spans="9:27" s="3" customFormat="1" ht="12.75">
      <c r="I1566" s="26"/>
      <c r="J1566" s="182"/>
      <c r="K1566" s="182"/>
      <c r="L1566" s="182"/>
      <c r="M1566" s="182"/>
      <c r="N1566" s="182"/>
      <c r="O1566" s="182"/>
      <c r="P1566" s="182"/>
      <c r="Q1566" s="182"/>
      <c r="R1566" s="182"/>
      <c r="S1566" s="182"/>
      <c r="T1566" s="182"/>
      <c r="U1566" s="182"/>
      <c r="V1566" s="182"/>
      <c r="W1566" s="182"/>
      <c r="X1566" s="182"/>
      <c r="Y1566" s="182"/>
      <c r="AA1566" s="183"/>
    </row>
    <row r="1567" spans="9:27" s="3" customFormat="1" ht="12.75">
      <c r="I1567" s="26"/>
      <c r="J1567" s="182"/>
      <c r="K1567" s="182"/>
      <c r="L1567" s="182"/>
      <c r="M1567" s="182"/>
      <c r="N1567" s="182"/>
      <c r="O1567" s="182"/>
      <c r="P1567" s="182"/>
      <c r="Q1567" s="182"/>
      <c r="R1567" s="182"/>
      <c r="S1567" s="182"/>
      <c r="T1567" s="182"/>
      <c r="U1567" s="182"/>
      <c r="V1567" s="182"/>
      <c r="W1567" s="182"/>
      <c r="X1567" s="182"/>
      <c r="Y1567" s="182"/>
      <c r="AA1567" s="183"/>
    </row>
    <row r="1568" spans="9:27" s="3" customFormat="1" ht="12.75">
      <c r="I1568" s="26"/>
      <c r="J1568" s="182"/>
      <c r="K1568" s="182"/>
      <c r="L1568" s="182"/>
      <c r="M1568" s="182"/>
      <c r="N1568" s="182"/>
      <c r="O1568" s="182"/>
      <c r="P1568" s="182"/>
      <c r="Q1568" s="182"/>
      <c r="R1568" s="182"/>
      <c r="S1568" s="182"/>
      <c r="T1568" s="182"/>
      <c r="U1568" s="182"/>
      <c r="V1568" s="182"/>
      <c r="W1568" s="182"/>
      <c r="X1568" s="182"/>
      <c r="Y1568" s="182"/>
      <c r="AA1568" s="183"/>
    </row>
    <row r="1569" spans="9:27" s="3" customFormat="1" ht="12.75">
      <c r="I1569" s="26"/>
      <c r="J1569" s="182"/>
      <c r="K1569" s="182"/>
      <c r="L1569" s="182"/>
      <c r="M1569" s="182"/>
      <c r="N1569" s="182"/>
      <c r="O1569" s="182"/>
      <c r="P1569" s="182"/>
      <c r="Q1569" s="182"/>
      <c r="R1569" s="182"/>
      <c r="S1569" s="182"/>
      <c r="T1569" s="182"/>
      <c r="U1569" s="182"/>
      <c r="V1569" s="182"/>
      <c r="W1569" s="182"/>
      <c r="X1569" s="182"/>
      <c r="Y1569" s="182"/>
      <c r="AA1569" s="183"/>
    </row>
    <row r="1570" spans="9:27" s="3" customFormat="1" ht="12.75">
      <c r="I1570" s="26"/>
      <c r="J1570" s="182"/>
      <c r="K1570" s="182"/>
      <c r="L1570" s="182"/>
      <c r="M1570" s="182"/>
      <c r="N1570" s="182"/>
      <c r="O1570" s="182"/>
      <c r="P1570" s="182"/>
      <c r="Q1570" s="182"/>
      <c r="R1570" s="182"/>
      <c r="S1570" s="182"/>
      <c r="T1570" s="182"/>
      <c r="U1570" s="182"/>
      <c r="V1570" s="182"/>
      <c r="W1570" s="182"/>
      <c r="X1570" s="182"/>
      <c r="Y1570" s="182"/>
      <c r="AA1570" s="183"/>
    </row>
    <row r="1571" spans="9:27" s="3" customFormat="1" ht="12.75">
      <c r="I1571" s="26"/>
      <c r="J1571" s="182"/>
      <c r="K1571" s="182"/>
      <c r="L1571" s="182"/>
      <c r="M1571" s="182"/>
      <c r="N1571" s="182"/>
      <c r="O1571" s="182"/>
      <c r="P1571" s="182"/>
      <c r="Q1571" s="182"/>
      <c r="R1571" s="182"/>
      <c r="S1571" s="182"/>
      <c r="T1571" s="182"/>
      <c r="U1571" s="182"/>
      <c r="V1571" s="182"/>
      <c r="W1571" s="182"/>
      <c r="X1571" s="182"/>
      <c r="Y1571" s="182"/>
      <c r="AA1571" s="183"/>
    </row>
    <row r="1572" spans="9:27" s="3" customFormat="1" ht="12.75">
      <c r="I1572" s="26"/>
      <c r="J1572" s="182"/>
      <c r="K1572" s="182"/>
      <c r="L1572" s="182"/>
      <c r="M1572" s="182"/>
      <c r="N1572" s="182"/>
      <c r="O1572" s="182"/>
      <c r="P1572" s="182"/>
      <c r="Q1572" s="182"/>
      <c r="R1572" s="182"/>
      <c r="S1572" s="182"/>
      <c r="T1572" s="182"/>
      <c r="U1572" s="182"/>
      <c r="V1572" s="182"/>
      <c r="W1572" s="182"/>
      <c r="X1572" s="182"/>
      <c r="Y1572" s="182"/>
      <c r="AA1572" s="183"/>
    </row>
    <row r="1573" spans="9:27" s="3" customFormat="1" ht="12.75">
      <c r="I1573" s="26"/>
      <c r="J1573" s="182"/>
      <c r="K1573" s="182"/>
      <c r="L1573" s="182"/>
      <c r="M1573" s="182"/>
      <c r="N1573" s="182"/>
      <c r="O1573" s="182"/>
      <c r="P1573" s="182"/>
      <c r="Q1573" s="182"/>
      <c r="R1573" s="182"/>
      <c r="S1573" s="182"/>
      <c r="T1573" s="182"/>
      <c r="U1573" s="182"/>
      <c r="V1573" s="182"/>
      <c r="W1573" s="182"/>
      <c r="X1573" s="182"/>
      <c r="Y1573" s="182"/>
      <c r="AA1573" s="183"/>
    </row>
    <row r="1574" spans="9:27" s="3" customFormat="1" ht="12.75">
      <c r="I1574" s="26"/>
      <c r="J1574" s="182"/>
      <c r="K1574" s="182"/>
      <c r="L1574" s="182"/>
      <c r="M1574" s="182"/>
      <c r="N1574" s="182"/>
      <c r="O1574" s="182"/>
      <c r="P1574" s="182"/>
      <c r="Q1574" s="182"/>
      <c r="R1574" s="182"/>
      <c r="S1574" s="182"/>
      <c r="T1574" s="182"/>
      <c r="U1574" s="182"/>
      <c r="V1574" s="182"/>
      <c r="W1574" s="182"/>
      <c r="X1574" s="182"/>
      <c r="Y1574" s="182"/>
      <c r="AA1574" s="183"/>
    </row>
    <row r="1575" spans="9:27" s="3" customFormat="1" ht="12.75">
      <c r="I1575" s="26"/>
      <c r="J1575" s="182"/>
      <c r="K1575" s="182"/>
      <c r="L1575" s="182"/>
      <c r="M1575" s="182"/>
      <c r="N1575" s="182"/>
      <c r="O1575" s="182"/>
      <c r="P1575" s="182"/>
      <c r="Q1575" s="182"/>
      <c r="R1575" s="182"/>
      <c r="S1575" s="182"/>
      <c r="T1575" s="182"/>
      <c r="U1575" s="182"/>
      <c r="V1575" s="182"/>
      <c r="W1575" s="182"/>
      <c r="X1575" s="182"/>
      <c r="Y1575" s="182"/>
      <c r="AA1575" s="183"/>
    </row>
    <row r="1576" spans="9:27" s="3" customFormat="1" ht="12.75">
      <c r="I1576" s="26"/>
      <c r="J1576" s="182"/>
      <c r="K1576" s="182"/>
      <c r="L1576" s="182"/>
      <c r="M1576" s="182"/>
      <c r="N1576" s="182"/>
      <c r="O1576" s="182"/>
      <c r="P1576" s="182"/>
      <c r="Q1576" s="182"/>
      <c r="R1576" s="182"/>
      <c r="S1576" s="182"/>
      <c r="T1576" s="182"/>
      <c r="U1576" s="182"/>
      <c r="V1576" s="182"/>
      <c r="W1576" s="182"/>
      <c r="X1576" s="182"/>
      <c r="Y1576" s="182"/>
      <c r="AA1576" s="183"/>
    </row>
    <row r="1577" spans="9:27" s="3" customFormat="1" ht="12.75">
      <c r="I1577" s="26"/>
      <c r="J1577" s="182"/>
      <c r="K1577" s="182"/>
      <c r="L1577" s="182"/>
      <c r="M1577" s="182"/>
      <c r="N1577" s="182"/>
      <c r="O1577" s="182"/>
      <c r="P1577" s="182"/>
      <c r="Q1577" s="182"/>
      <c r="R1577" s="182"/>
      <c r="S1577" s="182"/>
      <c r="T1577" s="182"/>
      <c r="U1577" s="182"/>
      <c r="V1577" s="182"/>
      <c r="W1577" s="182"/>
      <c r="X1577" s="182"/>
      <c r="Y1577" s="182"/>
      <c r="AA1577" s="183"/>
    </row>
    <row r="1578" spans="9:27" s="3" customFormat="1" ht="12.75">
      <c r="I1578" s="26"/>
      <c r="J1578" s="182"/>
      <c r="K1578" s="182"/>
      <c r="L1578" s="182"/>
      <c r="M1578" s="182"/>
      <c r="N1578" s="182"/>
      <c r="O1578" s="182"/>
      <c r="P1578" s="182"/>
      <c r="Q1578" s="182"/>
      <c r="R1578" s="182"/>
      <c r="S1578" s="182"/>
      <c r="T1578" s="182"/>
      <c r="U1578" s="182"/>
      <c r="V1578" s="182"/>
      <c r="W1578" s="182"/>
      <c r="X1578" s="182"/>
      <c r="Y1578" s="182"/>
      <c r="AA1578" s="183"/>
    </row>
    <row r="1579" spans="9:27" s="3" customFormat="1" ht="12.75">
      <c r="I1579" s="26"/>
      <c r="J1579" s="182"/>
      <c r="K1579" s="182"/>
      <c r="L1579" s="182"/>
      <c r="M1579" s="182"/>
      <c r="N1579" s="182"/>
      <c r="O1579" s="182"/>
      <c r="P1579" s="182"/>
      <c r="Q1579" s="182"/>
      <c r="R1579" s="182"/>
      <c r="S1579" s="182"/>
      <c r="T1579" s="182"/>
      <c r="U1579" s="182"/>
      <c r="V1579" s="182"/>
      <c r="W1579" s="182"/>
      <c r="X1579" s="182"/>
      <c r="Y1579" s="182"/>
      <c r="AA1579" s="183"/>
    </row>
    <row r="1580" spans="9:27" s="3" customFormat="1" ht="12.75">
      <c r="I1580" s="26"/>
      <c r="J1580" s="182"/>
      <c r="K1580" s="182"/>
      <c r="L1580" s="182"/>
      <c r="M1580" s="182"/>
      <c r="N1580" s="182"/>
      <c r="O1580" s="182"/>
      <c r="P1580" s="182"/>
      <c r="Q1580" s="182"/>
      <c r="R1580" s="182"/>
      <c r="S1580" s="182"/>
      <c r="T1580" s="182"/>
      <c r="U1580" s="182"/>
      <c r="V1580" s="182"/>
      <c r="W1580" s="182"/>
      <c r="X1580" s="182"/>
      <c r="Y1580" s="182"/>
      <c r="AA1580" s="183"/>
    </row>
    <row r="1581" spans="9:27" s="3" customFormat="1" ht="12.75">
      <c r="I1581" s="26"/>
      <c r="J1581" s="182"/>
      <c r="K1581" s="182"/>
      <c r="L1581" s="182"/>
      <c r="M1581" s="182"/>
      <c r="N1581" s="182"/>
      <c r="O1581" s="182"/>
      <c r="P1581" s="182"/>
      <c r="Q1581" s="182"/>
      <c r="R1581" s="182"/>
      <c r="S1581" s="182"/>
      <c r="T1581" s="182"/>
      <c r="U1581" s="182"/>
      <c r="V1581" s="182"/>
      <c r="W1581" s="182"/>
      <c r="X1581" s="182"/>
      <c r="Y1581" s="182"/>
      <c r="AA1581" s="183"/>
    </row>
    <row r="1582" spans="9:27" s="3" customFormat="1" ht="12.75">
      <c r="I1582" s="26"/>
      <c r="J1582" s="182"/>
      <c r="K1582" s="182"/>
      <c r="L1582" s="182"/>
      <c r="M1582" s="182"/>
      <c r="N1582" s="182"/>
      <c r="O1582" s="182"/>
      <c r="P1582" s="182"/>
      <c r="Q1582" s="182"/>
      <c r="R1582" s="182"/>
      <c r="S1582" s="182"/>
      <c r="T1582" s="182"/>
      <c r="U1582" s="182"/>
      <c r="V1582" s="182"/>
      <c r="W1582" s="182"/>
      <c r="X1582" s="182"/>
      <c r="Y1582" s="182"/>
      <c r="AA1582" s="183"/>
    </row>
    <row r="1583" spans="9:27" s="3" customFormat="1" ht="12.75">
      <c r="I1583" s="26"/>
      <c r="J1583" s="182"/>
      <c r="K1583" s="182"/>
      <c r="L1583" s="182"/>
      <c r="M1583" s="182"/>
      <c r="N1583" s="182"/>
      <c r="O1583" s="182"/>
      <c r="P1583" s="182"/>
      <c r="Q1583" s="182"/>
      <c r="R1583" s="182"/>
      <c r="S1583" s="182"/>
      <c r="T1583" s="182"/>
      <c r="U1583" s="182"/>
      <c r="V1583" s="182"/>
      <c r="W1583" s="182"/>
      <c r="X1583" s="182"/>
      <c r="Y1583" s="182"/>
      <c r="AA1583" s="183"/>
    </row>
    <row r="1584" spans="9:27" s="3" customFormat="1" ht="12.75">
      <c r="I1584" s="26"/>
      <c r="J1584" s="182"/>
      <c r="K1584" s="182"/>
      <c r="L1584" s="182"/>
      <c r="M1584" s="182"/>
      <c r="N1584" s="182"/>
      <c r="O1584" s="182"/>
      <c r="P1584" s="182"/>
      <c r="Q1584" s="182"/>
      <c r="R1584" s="182"/>
      <c r="S1584" s="182"/>
      <c r="T1584" s="182"/>
      <c r="U1584" s="182"/>
      <c r="V1584" s="182"/>
      <c r="W1584" s="182"/>
      <c r="X1584" s="182"/>
      <c r="Y1584" s="182"/>
      <c r="AA1584" s="183"/>
    </row>
    <row r="1585" spans="9:27" s="3" customFormat="1" ht="12.75">
      <c r="I1585" s="26"/>
      <c r="J1585" s="182"/>
      <c r="K1585" s="182"/>
      <c r="L1585" s="182"/>
      <c r="M1585" s="182"/>
      <c r="N1585" s="182"/>
      <c r="O1585" s="182"/>
      <c r="P1585" s="182"/>
      <c r="Q1585" s="182"/>
      <c r="R1585" s="182"/>
      <c r="S1585" s="182"/>
      <c r="T1585" s="182"/>
      <c r="U1585" s="182"/>
      <c r="V1585" s="182"/>
      <c r="W1585" s="182"/>
      <c r="X1585" s="182"/>
      <c r="Y1585" s="182"/>
      <c r="AA1585" s="183"/>
    </row>
    <row r="1586" spans="9:27" s="3" customFormat="1" ht="12.75">
      <c r="I1586" s="26"/>
      <c r="J1586" s="182"/>
      <c r="K1586" s="182"/>
      <c r="L1586" s="182"/>
      <c r="M1586" s="182"/>
      <c r="N1586" s="182"/>
      <c r="O1586" s="182"/>
      <c r="P1586" s="182"/>
      <c r="Q1586" s="182"/>
      <c r="R1586" s="182"/>
      <c r="S1586" s="182"/>
      <c r="T1586" s="182"/>
      <c r="U1586" s="182"/>
      <c r="V1586" s="182"/>
      <c r="W1586" s="182"/>
      <c r="X1586" s="182"/>
      <c r="Y1586" s="182"/>
      <c r="AA1586" s="183"/>
    </row>
    <row r="1587" spans="9:27" s="3" customFormat="1" ht="12.75">
      <c r="I1587" s="26"/>
      <c r="J1587" s="182"/>
      <c r="K1587" s="182"/>
      <c r="L1587" s="182"/>
      <c r="M1587" s="182"/>
      <c r="N1587" s="182"/>
      <c r="O1587" s="182"/>
      <c r="P1587" s="182"/>
      <c r="Q1587" s="182"/>
      <c r="R1587" s="182"/>
      <c r="S1587" s="182"/>
      <c r="T1587" s="182"/>
      <c r="U1587" s="182"/>
      <c r="V1587" s="182"/>
      <c r="W1587" s="182"/>
      <c r="X1587" s="182"/>
      <c r="Y1587" s="182"/>
      <c r="AA1587" s="183"/>
    </row>
    <row r="1588" spans="9:27" s="3" customFormat="1" ht="12.75">
      <c r="I1588" s="26"/>
      <c r="J1588" s="182"/>
      <c r="K1588" s="182"/>
      <c r="L1588" s="182"/>
      <c r="M1588" s="182"/>
      <c r="N1588" s="182"/>
      <c r="O1588" s="182"/>
      <c r="P1588" s="182"/>
      <c r="Q1588" s="182"/>
      <c r="R1588" s="182"/>
      <c r="S1588" s="182"/>
      <c r="T1588" s="182"/>
      <c r="U1588" s="182"/>
      <c r="V1588" s="182"/>
      <c r="W1588" s="182"/>
      <c r="X1588" s="182"/>
      <c r="Y1588" s="182"/>
      <c r="AA1588" s="183"/>
    </row>
    <row r="1589" spans="9:27" s="3" customFormat="1" ht="12.75">
      <c r="I1589" s="26"/>
      <c r="J1589" s="182"/>
      <c r="K1589" s="182"/>
      <c r="L1589" s="182"/>
      <c r="M1589" s="182"/>
      <c r="N1589" s="182"/>
      <c r="O1589" s="182"/>
      <c r="P1589" s="182"/>
      <c r="Q1589" s="182"/>
      <c r="R1589" s="182"/>
      <c r="S1589" s="182"/>
      <c r="T1589" s="182"/>
      <c r="U1589" s="182"/>
      <c r="V1589" s="182"/>
      <c r="W1589" s="182"/>
      <c r="X1589" s="182"/>
      <c r="Y1589" s="182"/>
      <c r="AA1589" s="183"/>
    </row>
    <row r="1590" spans="9:27" s="3" customFormat="1" ht="12.75">
      <c r="I1590" s="26"/>
      <c r="J1590" s="182"/>
      <c r="K1590" s="182"/>
      <c r="L1590" s="182"/>
      <c r="M1590" s="182"/>
      <c r="N1590" s="182"/>
      <c r="O1590" s="182"/>
      <c r="P1590" s="182"/>
      <c r="Q1590" s="182"/>
      <c r="R1590" s="182"/>
      <c r="S1590" s="182"/>
      <c r="T1590" s="182"/>
      <c r="U1590" s="182"/>
      <c r="V1590" s="182"/>
      <c r="W1590" s="182"/>
      <c r="X1590" s="182"/>
      <c r="Y1590" s="182"/>
      <c r="AA1590" s="183"/>
    </row>
    <row r="1591" spans="9:27" s="3" customFormat="1" ht="12.75">
      <c r="I1591" s="26"/>
      <c r="J1591" s="182"/>
      <c r="K1591" s="182"/>
      <c r="L1591" s="182"/>
      <c r="M1591" s="182"/>
      <c r="N1591" s="182"/>
      <c r="O1591" s="182"/>
      <c r="P1591" s="182"/>
      <c r="Q1591" s="182"/>
      <c r="R1591" s="182"/>
      <c r="S1591" s="182"/>
      <c r="T1591" s="182"/>
      <c r="U1591" s="182"/>
      <c r="V1591" s="182"/>
      <c r="W1591" s="182"/>
      <c r="X1591" s="182"/>
      <c r="Y1591" s="182"/>
      <c r="AA1591" s="183"/>
    </row>
    <row r="1592" spans="9:27" s="3" customFormat="1" ht="12.75">
      <c r="I1592" s="26"/>
      <c r="J1592" s="182"/>
      <c r="K1592" s="182"/>
      <c r="L1592" s="182"/>
      <c r="M1592" s="182"/>
      <c r="N1592" s="182"/>
      <c r="O1592" s="182"/>
      <c r="P1592" s="182"/>
      <c r="Q1592" s="182"/>
      <c r="R1592" s="182"/>
      <c r="S1592" s="182"/>
      <c r="T1592" s="182"/>
      <c r="U1592" s="182"/>
      <c r="V1592" s="182"/>
      <c r="W1592" s="182"/>
      <c r="X1592" s="182"/>
      <c r="Y1592" s="182"/>
      <c r="AA1592" s="183"/>
    </row>
    <row r="1593" spans="9:27" s="3" customFormat="1" ht="12.75">
      <c r="I1593" s="26"/>
      <c r="J1593" s="182"/>
      <c r="K1593" s="182"/>
      <c r="L1593" s="182"/>
      <c r="M1593" s="182"/>
      <c r="N1593" s="182"/>
      <c r="O1593" s="182"/>
      <c r="P1593" s="182"/>
      <c r="Q1593" s="182"/>
      <c r="R1593" s="182"/>
      <c r="S1593" s="182"/>
      <c r="T1593" s="182"/>
      <c r="U1593" s="182"/>
      <c r="V1593" s="182"/>
      <c r="W1593" s="182"/>
      <c r="X1593" s="182"/>
      <c r="Y1593" s="182"/>
      <c r="AA1593" s="183"/>
    </row>
    <row r="1594" spans="9:27" s="3" customFormat="1" ht="12.75">
      <c r="I1594" s="26"/>
      <c r="J1594" s="182"/>
      <c r="K1594" s="182"/>
      <c r="L1594" s="182"/>
      <c r="M1594" s="182"/>
      <c r="N1594" s="182"/>
      <c r="O1594" s="182"/>
      <c r="P1594" s="182"/>
      <c r="Q1594" s="182"/>
      <c r="R1594" s="182"/>
      <c r="S1594" s="182"/>
      <c r="T1594" s="182"/>
      <c r="U1594" s="182"/>
      <c r="V1594" s="182"/>
      <c r="W1594" s="182"/>
      <c r="X1594" s="182"/>
      <c r="Y1594" s="182"/>
      <c r="AA1594" s="183"/>
    </row>
    <row r="1595" spans="9:27" s="3" customFormat="1" ht="12.75">
      <c r="I1595" s="26"/>
      <c r="J1595" s="182"/>
      <c r="K1595" s="182"/>
      <c r="L1595" s="182"/>
      <c r="M1595" s="182"/>
      <c r="N1595" s="182"/>
      <c r="O1595" s="182"/>
      <c r="P1595" s="182"/>
      <c r="Q1595" s="182"/>
      <c r="R1595" s="182"/>
      <c r="S1595" s="182"/>
      <c r="T1595" s="182"/>
      <c r="U1595" s="182"/>
      <c r="V1595" s="182"/>
      <c r="W1595" s="182"/>
      <c r="X1595" s="182"/>
      <c r="Y1595" s="182"/>
      <c r="AA1595" s="183"/>
    </row>
    <row r="1596" spans="9:27" s="3" customFormat="1" ht="12.75">
      <c r="I1596" s="26"/>
      <c r="J1596" s="182"/>
      <c r="K1596" s="182"/>
      <c r="L1596" s="182"/>
      <c r="M1596" s="182"/>
      <c r="N1596" s="182"/>
      <c r="O1596" s="182"/>
      <c r="P1596" s="182"/>
      <c r="Q1596" s="182"/>
      <c r="R1596" s="182"/>
      <c r="S1596" s="182"/>
      <c r="T1596" s="182"/>
      <c r="U1596" s="182"/>
      <c r="V1596" s="182"/>
      <c r="W1596" s="182"/>
      <c r="X1596" s="182"/>
      <c r="Y1596" s="182"/>
      <c r="AA1596" s="183"/>
    </row>
    <row r="1597" spans="9:27" s="3" customFormat="1" ht="12.75">
      <c r="I1597" s="26"/>
      <c r="J1597" s="182"/>
      <c r="K1597" s="182"/>
      <c r="L1597" s="182"/>
      <c r="M1597" s="182"/>
      <c r="N1597" s="182"/>
      <c r="O1597" s="182"/>
      <c r="P1597" s="182"/>
      <c r="Q1597" s="182"/>
      <c r="R1597" s="182"/>
      <c r="S1597" s="182"/>
      <c r="T1597" s="182"/>
      <c r="U1597" s="182"/>
      <c r="V1597" s="182"/>
      <c r="W1597" s="182"/>
      <c r="X1597" s="182"/>
      <c r="Y1597" s="182"/>
      <c r="AA1597" s="183"/>
    </row>
    <row r="1598" spans="9:27" s="3" customFormat="1" ht="12.75">
      <c r="I1598" s="26"/>
      <c r="J1598" s="182"/>
      <c r="K1598" s="182"/>
      <c r="L1598" s="182"/>
      <c r="M1598" s="182"/>
      <c r="N1598" s="182"/>
      <c r="O1598" s="182"/>
      <c r="P1598" s="182"/>
      <c r="Q1598" s="182"/>
      <c r="R1598" s="182"/>
      <c r="S1598" s="182"/>
      <c r="T1598" s="182"/>
      <c r="U1598" s="182"/>
      <c r="V1598" s="182"/>
      <c r="W1598" s="182"/>
      <c r="X1598" s="182"/>
      <c r="Y1598" s="182"/>
      <c r="AA1598" s="183"/>
    </row>
    <row r="1599" spans="9:27" s="3" customFormat="1" ht="12.75">
      <c r="I1599" s="26"/>
      <c r="J1599" s="182"/>
      <c r="K1599" s="182"/>
      <c r="L1599" s="182"/>
      <c r="M1599" s="182"/>
      <c r="N1599" s="182"/>
      <c r="O1599" s="182"/>
      <c r="P1599" s="182"/>
      <c r="Q1599" s="182"/>
      <c r="R1599" s="182"/>
      <c r="S1599" s="182"/>
      <c r="T1599" s="182"/>
      <c r="U1599" s="182"/>
      <c r="V1599" s="182"/>
      <c r="W1599" s="182"/>
      <c r="X1599" s="182"/>
      <c r="Y1599" s="182"/>
      <c r="AA1599" s="183"/>
    </row>
    <row r="1600" spans="9:27" s="3" customFormat="1" ht="12.75">
      <c r="I1600" s="26"/>
      <c r="J1600" s="182"/>
      <c r="K1600" s="182"/>
      <c r="L1600" s="182"/>
      <c r="M1600" s="182"/>
      <c r="N1600" s="182"/>
      <c r="O1600" s="182"/>
      <c r="P1600" s="182"/>
      <c r="Q1600" s="182"/>
      <c r="R1600" s="182"/>
      <c r="S1600" s="182"/>
      <c r="T1600" s="182"/>
      <c r="U1600" s="182"/>
      <c r="V1600" s="182"/>
      <c r="W1600" s="182"/>
      <c r="X1600" s="182"/>
      <c r="Y1600" s="182"/>
      <c r="AA1600" s="183"/>
    </row>
    <row r="1601" spans="9:27" s="3" customFormat="1" ht="12.75">
      <c r="I1601" s="26"/>
      <c r="J1601" s="182"/>
      <c r="K1601" s="182"/>
      <c r="L1601" s="182"/>
      <c r="M1601" s="182"/>
      <c r="N1601" s="182"/>
      <c r="O1601" s="182"/>
      <c r="P1601" s="182"/>
      <c r="Q1601" s="182"/>
      <c r="R1601" s="182"/>
      <c r="S1601" s="182"/>
      <c r="T1601" s="182"/>
      <c r="U1601" s="182"/>
      <c r="V1601" s="182"/>
      <c r="W1601" s="182"/>
      <c r="X1601" s="182"/>
      <c r="Y1601" s="182"/>
      <c r="AA1601" s="183"/>
    </row>
    <row r="1602" spans="9:27" s="3" customFormat="1" ht="12.75">
      <c r="I1602" s="26"/>
      <c r="J1602" s="182"/>
      <c r="K1602" s="182"/>
      <c r="L1602" s="182"/>
      <c r="M1602" s="182"/>
      <c r="N1602" s="182"/>
      <c r="O1602" s="182"/>
      <c r="P1602" s="182"/>
      <c r="Q1602" s="182"/>
      <c r="R1602" s="182"/>
      <c r="S1602" s="182"/>
      <c r="T1602" s="182"/>
      <c r="U1602" s="182"/>
      <c r="V1602" s="182"/>
      <c r="W1602" s="182"/>
      <c r="X1602" s="182"/>
      <c r="Y1602" s="182"/>
      <c r="AA1602" s="183"/>
    </row>
    <row r="1603" spans="9:27" s="3" customFormat="1" ht="12.75">
      <c r="I1603" s="26"/>
      <c r="J1603" s="182"/>
      <c r="K1603" s="182"/>
      <c r="L1603" s="182"/>
      <c r="M1603" s="182"/>
      <c r="N1603" s="182"/>
      <c r="O1603" s="182"/>
      <c r="P1603" s="182"/>
      <c r="Q1603" s="182"/>
      <c r="R1603" s="182"/>
      <c r="S1603" s="182"/>
      <c r="T1603" s="182"/>
      <c r="U1603" s="182"/>
      <c r="V1603" s="182"/>
      <c r="W1603" s="182"/>
      <c r="X1603" s="182"/>
      <c r="Y1603" s="182"/>
      <c r="AA1603" s="183"/>
    </row>
    <row r="1604" spans="9:27" s="3" customFormat="1" ht="12.75">
      <c r="I1604" s="26"/>
      <c r="J1604" s="182"/>
      <c r="K1604" s="182"/>
      <c r="L1604" s="182"/>
      <c r="M1604" s="182"/>
      <c r="N1604" s="182"/>
      <c r="O1604" s="182"/>
      <c r="P1604" s="182"/>
      <c r="Q1604" s="182"/>
      <c r="R1604" s="182"/>
      <c r="S1604" s="182"/>
      <c r="T1604" s="182"/>
      <c r="U1604" s="182"/>
      <c r="V1604" s="182"/>
      <c r="W1604" s="182"/>
      <c r="X1604" s="182"/>
      <c r="Y1604" s="182"/>
      <c r="AA1604" s="183"/>
    </row>
    <row r="1605" spans="9:27" s="3" customFormat="1" ht="12.75">
      <c r="I1605" s="26"/>
      <c r="J1605" s="182"/>
      <c r="K1605" s="182"/>
      <c r="L1605" s="182"/>
      <c r="M1605" s="182"/>
      <c r="N1605" s="182"/>
      <c r="O1605" s="182"/>
      <c r="P1605" s="182"/>
      <c r="Q1605" s="182"/>
      <c r="R1605" s="182"/>
      <c r="S1605" s="182"/>
      <c r="T1605" s="182"/>
      <c r="U1605" s="182"/>
      <c r="V1605" s="182"/>
      <c r="W1605" s="182"/>
      <c r="X1605" s="182"/>
      <c r="Y1605" s="182"/>
      <c r="AA1605" s="183"/>
    </row>
    <row r="1606" spans="9:27" s="3" customFormat="1" ht="12.75">
      <c r="I1606" s="26"/>
      <c r="J1606" s="182"/>
      <c r="K1606" s="182"/>
      <c r="L1606" s="182"/>
      <c r="M1606" s="182"/>
      <c r="N1606" s="182"/>
      <c r="O1606" s="182"/>
      <c r="P1606" s="182"/>
      <c r="Q1606" s="182"/>
      <c r="R1606" s="182"/>
      <c r="S1606" s="182"/>
      <c r="T1606" s="182"/>
      <c r="U1606" s="182"/>
      <c r="V1606" s="182"/>
      <c r="W1606" s="182"/>
      <c r="X1606" s="182"/>
      <c r="Y1606" s="182"/>
      <c r="AA1606" s="183"/>
    </row>
    <row r="1607" spans="9:27" s="3" customFormat="1" ht="12.75">
      <c r="I1607" s="26"/>
      <c r="J1607" s="182"/>
      <c r="K1607" s="182"/>
      <c r="L1607" s="182"/>
      <c r="M1607" s="182"/>
      <c r="N1607" s="182"/>
      <c r="O1607" s="182"/>
      <c r="P1607" s="182"/>
      <c r="Q1607" s="182"/>
      <c r="R1607" s="182"/>
      <c r="S1607" s="182"/>
      <c r="T1607" s="182"/>
      <c r="U1607" s="182"/>
      <c r="V1607" s="182"/>
      <c r="W1607" s="182"/>
      <c r="X1607" s="182"/>
      <c r="Y1607" s="182"/>
      <c r="AA1607" s="183"/>
    </row>
    <row r="1608" spans="9:27" s="3" customFormat="1" ht="12.75">
      <c r="I1608" s="26"/>
      <c r="J1608" s="182"/>
      <c r="K1608" s="182"/>
      <c r="L1608" s="182"/>
      <c r="M1608" s="182"/>
      <c r="N1608" s="182"/>
      <c r="O1608" s="182"/>
      <c r="P1608" s="182"/>
      <c r="Q1608" s="182"/>
      <c r="R1608" s="182"/>
      <c r="S1608" s="182"/>
      <c r="T1608" s="182"/>
      <c r="U1608" s="182"/>
      <c r="V1608" s="182"/>
      <c r="W1608" s="182"/>
      <c r="X1608" s="182"/>
      <c r="Y1608" s="182"/>
      <c r="AA1608" s="183"/>
    </row>
    <row r="1609" spans="9:27" s="3" customFormat="1" ht="12.75">
      <c r="I1609" s="26"/>
      <c r="J1609" s="182"/>
      <c r="K1609" s="182"/>
      <c r="L1609" s="182"/>
      <c r="M1609" s="182"/>
      <c r="N1609" s="182"/>
      <c r="O1609" s="182"/>
      <c r="P1609" s="182"/>
      <c r="Q1609" s="182"/>
      <c r="R1609" s="182"/>
      <c r="S1609" s="182"/>
      <c r="T1609" s="182"/>
      <c r="U1609" s="182"/>
      <c r="V1609" s="182"/>
      <c r="W1609" s="182"/>
      <c r="X1609" s="182"/>
      <c r="Y1609" s="182"/>
      <c r="AA1609" s="183"/>
    </row>
    <row r="1610" spans="9:27" s="3" customFormat="1" ht="12.75">
      <c r="I1610" s="26"/>
      <c r="J1610" s="182"/>
      <c r="K1610" s="182"/>
      <c r="L1610" s="182"/>
      <c r="M1610" s="182"/>
      <c r="N1610" s="182"/>
      <c r="O1610" s="182"/>
      <c r="P1610" s="182"/>
      <c r="Q1610" s="182"/>
      <c r="R1610" s="182"/>
      <c r="S1610" s="182"/>
      <c r="T1610" s="182"/>
      <c r="U1610" s="182"/>
      <c r="V1610" s="182"/>
      <c r="W1610" s="182"/>
      <c r="X1610" s="182"/>
      <c r="Y1610" s="182"/>
      <c r="AA1610" s="183"/>
    </row>
    <row r="1611" spans="9:27" s="3" customFormat="1" ht="12.75">
      <c r="I1611" s="26"/>
      <c r="J1611" s="182"/>
      <c r="K1611" s="182"/>
      <c r="L1611" s="182"/>
      <c r="M1611" s="182"/>
      <c r="N1611" s="182"/>
      <c r="O1611" s="182"/>
      <c r="P1611" s="182"/>
      <c r="Q1611" s="182"/>
      <c r="R1611" s="182"/>
      <c r="S1611" s="182"/>
      <c r="T1611" s="182"/>
      <c r="U1611" s="182"/>
      <c r="V1611" s="182"/>
      <c r="W1611" s="182"/>
      <c r="X1611" s="182"/>
      <c r="Y1611" s="182"/>
      <c r="AA1611" s="183"/>
    </row>
    <row r="1612" spans="9:27" s="3" customFormat="1" ht="12.75">
      <c r="I1612" s="26"/>
      <c r="J1612" s="182"/>
      <c r="K1612" s="182"/>
      <c r="L1612" s="182"/>
      <c r="M1612" s="182"/>
      <c r="N1612" s="182"/>
      <c r="O1612" s="182"/>
      <c r="P1612" s="182"/>
      <c r="Q1612" s="182"/>
      <c r="R1612" s="182"/>
      <c r="S1612" s="182"/>
      <c r="T1612" s="182"/>
      <c r="U1612" s="182"/>
      <c r="V1612" s="182"/>
      <c r="W1612" s="182"/>
      <c r="X1612" s="182"/>
      <c r="Y1612" s="182"/>
      <c r="AA1612" s="183"/>
    </row>
    <row r="1613" spans="9:27" s="3" customFormat="1" ht="12.75">
      <c r="I1613" s="26"/>
      <c r="J1613" s="182"/>
      <c r="K1613" s="182"/>
      <c r="L1613" s="182"/>
      <c r="M1613" s="182"/>
      <c r="N1613" s="182"/>
      <c r="O1613" s="182"/>
      <c r="P1613" s="182"/>
      <c r="Q1613" s="182"/>
      <c r="R1613" s="182"/>
      <c r="S1613" s="182"/>
      <c r="T1613" s="182"/>
      <c r="U1613" s="182"/>
      <c r="V1613" s="182"/>
      <c r="W1613" s="182"/>
      <c r="X1613" s="182"/>
      <c r="Y1613" s="182"/>
      <c r="AA1613" s="183"/>
    </row>
    <row r="1614" spans="9:27" s="3" customFormat="1" ht="12.75">
      <c r="I1614" s="26"/>
      <c r="J1614" s="182"/>
      <c r="K1614" s="182"/>
      <c r="L1614" s="182"/>
      <c r="M1614" s="182"/>
      <c r="N1614" s="182"/>
      <c r="O1614" s="182"/>
      <c r="P1614" s="182"/>
      <c r="Q1614" s="182"/>
      <c r="R1614" s="182"/>
      <c r="S1614" s="182"/>
      <c r="T1614" s="182"/>
      <c r="U1614" s="182"/>
      <c r="V1614" s="182"/>
      <c r="W1614" s="182"/>
      <c r="X1614" s="182"/>
      <c r="Y1614" s="182"/>
      <c r="AA1614" s="183"/>
    </row>
    <row r="1615" spans="9:27" s="3" customFormat="1" ht="12.75">
      <c r="I1615" s="26"/>
      <c r="J1615" s="182"/>
      <c r="K1615" s="182"/>
      <c r="L1615" s="182"/>
      <c r="M1615" s="182"/>
      <c r="N1615" s="182"/>
      <c r="O1615" s="182"/>
      <c r="P1615" s="182"/>
      <c r="Q1615" s="182"/>
      <c r="R1615" s="182"/>
      <c r="S1615" s="182"/>
      <c r="T1615" s="182"/>
      <c r="U1615" s="182"/>
      <c r="V1615" s="182"/>
      <c r="W1615" s="182"/>
      <c r="X1615" s="182"/>
      <c r="Y1615" s="182"/>
      <c r="AA1615" s="183"/>
    </row>
    <row r="1616" spans="9:27" s="3" customFormat="1" ht="12.75">
      <c r="I1616" s="26"/>
      <c r="J1616" s="182"/>
      <c r="K1616" s="182"/>
      <c r="L1616" s="182"/>
      <c r="M1616" s="182"/>
      <c r="N1616" s="182"/>
      <c r="O1616" s="182"/>
      <c r="P1616" s="182"/>
      <c r="Q1616" s="182"/>
      <c r="R1616" s="182"/>
      <c r="S1616" s="182"/>
      <c r="T1616" s="182"/>
      <c r="U1616" s="182"/>
      <c r="V1616" s="182"/>
      <c r="W1616" s="182"/>
      <c r="X1616" s="182"/>
      <c r="Y1616" s="182"/>
      <c r="AA1616" s="183"/>
    </row>
    <row r="1617" spans="9:27" s="3" customFormat="1" ht="12.75">
      <c r="I1617" s="26"/>
      <c r="J1617" s="182"/>
      <c r="K1617" s="182"/>
      <c r="L1617" s="182"/>
      <c r="M1617" s="182"/>
      <c r="N1617" s="182"/>
      <c r="O1617" s="182"/>
      <c r="P1617" s="182"/>
      <c r="Q1617" s="182"/>
      <c r="R1617" s="182"/>
      <c r="S1617" s="182"/>
      <c r="T1617" s="182"/>
      <c r="U1617" s="182"/>
      <c r="V1617" s="182"/>
      <c r="W1617" s="182"/>
      <c r="X1617" s="182"/>
      <c r="Y1617" s="182"/>
      <c r="AA1617" s="183"/>
    </row>
    <row r="1618" spans="9:27" s="3" customFormat="1" ht="12.75">
      <c r="I1618" s="26"/>
      <c r="J1618" s="182"/>
      <c r="K1618" s="182"/>
      <c r="L1618" s="182"/>
      <c r="M1618" s="182"/>
      <c r="N1618" s="182"/>
      <c r="O1618" s="182"/>
      <c r="P1618" s="182"/>
      <c r="Q1618" s="182"/>
      <c r="R1618" s="182"/>
      <c r="S1618" s="182"/>
      <c r="T1618" s="182"/>
      <c r="U1618" s="182"/>
      <c r="V1618" s="182"/>
      <c r="W1618" s="182"/>
      <c r="X1618" s="182"/>
      <c r="Y1618" s="182"/>
      <c r="AA1618" s="183"/>
    </row>
    <row r="1619" spans="9:27" s="3" customFormat="1" ht="12.75">
      <c r="I1619" s="26"/>
      <c r="J1619" s="182"/>
      <c r="K1619" s="182"/>
      <c r="L1619" s="182"/>
      <c r="M1619" s="182"/>
      <c r="N1619" s="182"/>
      <c r="O1619" s="182"/>
      <c r="P1619" s="182"/>
      <c r="Q1619" s="182"/>
      <c r="R1619" s="182"/>
      <c r="S1619" s="182"/>
      <c r="T1619" s="182"/>
      <c r="U1619" s="182"/>
      <c r="V1619" s="182"/>
      <c r="W1619" s="182"/>
      <c r="X1619" s="182"/>
      <c r="Y1619" s="182"/>
      <c r="AA1619" s="183"/>
    </row>
    <row r="1620" spans="9:27" s="3" customFormat="1" ht="12.75">
      <c r="I1620" s="26"/>
      <c r="J1620" s="182"/>
      <c r="K1620" s="182"/>
      <c r="L1620" s="182"/>
      <c r="M1620" s="182"/>
      <c r="N1620" s="182"/>
      <c r="O1620" s="182"/>
      <c r="P1620" s="182"/>
      <c r="Q1620" s="182"/>
      <c r="R1620" s="182"/>
      <c r="S1620" s="182"/>
      <c r="T1620" s="182"/>
      <c r="U1620" s="182"/>
      <c r="V1620" s="182"/>
      <c r="W1620" s="182"/>
      <c r="X1620" s="182"/>
      <c r="Y1620" s="182"/>
      <c r="AA1620" s="183"/>
    </row>
    <row r="1621" spans="9:27" s="3" customFormat="1" ht="12.75">
      <c r="I1621" s="26"/>
      <c r="J1621" s="182"/>
      <c r="K1621" s="182"/>
      <c r="L1621" s="182"/>
      <c r="M1621" s="182"/>
      <c r="N1621" s="182"/>
      <c r="O1621" s="182"/>
      <c r="P1621" s="182"/>
      <c r="Q1621" s="182"/>
      <c r="R1621" s="182"/>
      <c r="S1621" s="182"/>
      <c r="T1621" s="182"/>
      <c r="U1621" s="182"/>
      <c r="V1621" s="182"/>
      <c r="W1621" s="182"/>
      <c r="X1621" s="182"/>
      <c r="Y1621" s="182"/>
      <c r="AA1621" s="183"/>
    </row>
    <row r="1622" spans="9:27" s="3" customFormat="1" ht="12.75">
      <c r="I1622" s="26"/>
      <c r="J1622" s="182"/>
      <c r="K1622" s="182"/>
      <c r="L1622" s="182"/>
      <c r="M1622" s="182"/>
      <c r="N1622" s="182"/>
      <c r="O1622" s="182"/>
      <c r="P1622" s="182"/>
      <c r="Q1622" s="182"/>
      <c r="R1622" s="182"/>
      <c r="S1622" s="182"/>
      <c r="T1622" s="182"/>
      <c r="U1622" s="182"/>
      <c r="V1622" s="182"/>
      <c r="W1622" s="182"/>
      <c r="X1622" s="182"/>
      <c r="Y1622" s="182"/>
      <c r="AA1622" s="183"/>
    </row>
    <row r="1623" spans="9:27" s="3" customFormat="1" ht="12.75">
      <c r="I1623" s="26"/>
      <c r="J1623" s="182"/>
      <c r="K1623" s="182"/>
      <c r="L1623" s="182"/>
      <c r="M1623" s="182"/>
      <c r="N1623" s="182"/>
      <c r="O1623" s="182"/>
      <c r="P1623" s="182"/>
      <c r="Q1623" s="182"/>
      <c r="R1623" s="182"/>
      <c r="S1623" s="182"/>
      <c r="T1623" s="182"/>
      <c r="U1623" s="182"/>
      <c r="V1623" s="182"/>
      <c r="W1623" s="182"/>
      <c r="X1623" s="182"/>
      <c r="Y1623" s="182"/>
      <c r="AA1623" s="183"/>
    </row>
    <row r="1624" spans="9:27" s="3" customFormat="1" ht="12.75">
      <c r="I1624" s="26"/>
      <c r="J1624" s="182"/>
      <c r="K1624" s="182"/>
      <c r="L1624" s="182"/>
      <c r="M1624" s="182"/>
      <c r="N1624" s="182"/>
      <c r="O1624" s="182"/>
      <c r="P1624" s="182"/>
      <c r="Q1624" s="182"/>
      <c r="R1624" s="182"/>
      <c r="S1624" s="182"/>
      <c r="T1624" s="182"/>
      <c r="U1624" s="182"/>
      <c r="V1624" s="182"/>
      <c r="W1624" s="182"/>
      <c r="X1624" s="182"/>
      <c r="Y1624" s="182"/>
      <c r="AA1624" s="183"/>
    </row>
    <row r="1625" spans="9:27" s="3" customFormat="1" ht="12.75">
      <c r="I1625" s="26"/>
      <c r="J1625" s="182"/>
      <c r="K1625" s="182"/>
      <c r="L1625" s="182"/>
      <c r="M1625" s="182"/>
      <c r="N1625" s="182"/>
      <c r="O1625" s="182"/>
      <c r="P1625" s="182"/>
      <c r="Q1625" s="182"/>
      <c r="R1625" s="182"/>
      <c r="S1625" s="182"/>
      <c r="T1625" s="182"/>
      <c r="U1625" s="182"/>
      <c r="V1625" s="182"/>
      <c r="W1625" s="182"/>
      <c r="X1625" s="182"/>
      <c r="Y1625" s="182"/>
      <c r="AA1625" s="183"/>
    </row>
    <row r="1626" spans="9:27" s="3" customFormat="1" ht="12.75">
      <c r="I1626" s="26"/>
      <c r="J1626" s="182"/>
      <c r="K1626" s="182"/>
      <c r="L1626" s="182"/>
      <c r="M1626" s="182"/>
      <c r="N1626" s="182"/>
      <c r="O1626" s="182"/>
      <c r="P1626" s="182"/>
      <c r="Q1626" s="182"/>
      <c r="R1626" s="182"/>
      <c r="S1626" s="182"/>
      <c r="T1626" s="182"/>
      <c r="U1626" s="182"/>
      <c r="V1626" s="182"/>
      <c r="W1626" s="182"/>
      <c r="X1626" s="182"/>
      <c r="Y1626" s="182"/>
      <c r="AA1626" s="183"/>
    </row>
    <row r="1627" spans="9:27" s="3" customFormat="1" ht="12.75">
      <c r="I1627" s="26"/>
      <c r="J1627" s="182"/>
      <c r="K1627" s="182"/>
      <c r="L1627" s="182"/>
      <c r="M1627" s="182"/>
      <c r="N1627" s="182"/>
      <c r="O1627" s="182"/>
      <c r="P1627" s="182"/>
      <c r="Q1627" s="182"/>
      <c r="R1627" s="182"/>
      <c r="S1627" s="182"/>
      <c r="T1627" s="182"/>
      <c r="U1627" s="182"/>
      <c r="V1627" s="182"/>
      <c r="W1627" s="182"/>
      <c r="X1627" s="182"/>
      <c r="Y1627" s="182"/>
      <c r="AA1627" s="183"/>
    </row>
    <row r="1628" spans="9:27" s="3" customFormat="1" ht="12.75">
      <c r="I1628" s="26"/>
      <c r="J1628" s="182"/>
      <c r="K1628" s="182"/>
      <c r="L1628" s="182"/>
      <c r="M1628" s="182"/>
      <c r="N1628" s="182"/>
      <c r="O1628" s="182"/>
      <c r="P1628" s="182"/>
      <c r="Q1628" s="182"/>
      <c r="R1628" s="182"/>
      <c r="S1628" s="182"/>
      <c r="T1628" s="182"/>
      <c r="U1628" s="182"/>
      <c r="V1628" s="182"/>
      <c r="W1628" s="182"/>
      <c r="X1628" s="182"/>
      <c r="Y1628" s="182"/>
      <c r="AA1628" s="183"/>
    </row>
    <row r="1629" spans="9:27" s="3" customFormat="1" ht="12.75">
      <c r="I1629" s="26"/>
      <c r="J1629" s="182"/>
      <c r="K1629" s="182"/>
      <c r="L1629" s="182"/>
      <c r="M1629" s="182"/>
      <c r="N1629" s="182"/>
      <c r="O1629" s="182"/>
      <c r="P1629" s="182"/>
      <c r="Q1629" s="182"/>
      <c r="R1629" s="182"/>
      <c r="S1629" s="182"/>
      <c r="T1629" s="182"/>
      <c r="U1629" s="182"/>
      <c r="V1629" s="182"/>
      <c r="W1629" s="182"/>
      <c r="X1629" s="182"/>
      <c r="Y1629" s="182"/>
      <c r="AA1629" s="183"/>
    </row>
    <row r="1630" spans="9:27" s="3" customFormat="1" ht="12.75">
      <c r="I1630" s="26"/>
      <c r="J1630" s="182"/>
      <c r="K1630" s="182"/>
      <c r="L1630" s="182"/>
      <c r="M1630" s="182"/>
      <c r="N1630" s="182"/>
      <c r="O1630" s="182"/>
      <c r="P1630" s="182"/>
      <c r="Q1630" s="182"/>
      <c r="R1630" s="182"/>
      <c r="S1630" s="182"/>
      <c r="T1630" s="182"/>
      <c r="U1630" s="182"/>
      <c r="V1630" s="182"/>
      <c r="W1630" s="182"/>
      <c r="X1630" s="182"/>
      <c r="Y1630" s="182"/>
      <c r="AA1630" s="183"/>
    </row>
    <row r="1631" spans="9:27" s="3" customFormat="1" ht="12.75">
      <c r="I1631" s="26"/>
      <c r="J1631" s="182"/>
      <c r="K1631" s="182"/>
      <c r="L1631" s="182"/>
      <c r="M1631" s="182"/>
      <c r="N1631" s="182"/>
      <c r="O1631" s="182"/>
      <c r="P1631" s="182"/>
      <c r="Q1631" s="182"/>
      <c r="R1631" s="182"/>
      <c r="S1631" s="182"/>
      <c r="T1631" s="182"/>
      <c r="U1631" s="182"/>
      <c r="V1631" s="182"/>
      <c r="W1631" s="182"/>
      <c r="X1631" s="182"/>
      <c r="Y1631" s="182"/>
      <c r="AA1631" s="183"/>
    </row>
    <row r="1632" spans="9:27" s="3" customFormat="1" ht="12.75">
      <c r="I1632" s="26"/>
      <c r="J1632" s="182"/>
      <c r="K1632" s="182"/>
      <c r="L1632" s="182"/>
      <c r="M1632" s="182"/>
      <c r="N1632" s="182"/>
      <c r="O1632" s="182"/>
      <c r="P1632" s="182"/>
      <c r="Q1632" s="182"/>
      <c r="R1632" s="182"/>
      <c r="S1632" s="182"/>
      <c r="T1632" s="182"/>
      <c r="U1632" s="182"/>
      <c r="V1632" s="182"/>
      <c r="W1632" s="182"/>
      <c r="X1632" s="182"/>
      <c r="Y1632" s="182"/>
      <c r="AA1632" s="183"/>
    </row>
    <row r="1633" spans="9:27" s="3" customFormat="1" ht="12.75">
      <c r="I1633" s="26"/>
      <c r="J1633" s="182"/>
      <c r="K1633" s="182"/>
      <c r="L1633" s="182"/>
      <c r="M1633" s="182"/>
      <c r="N1633" s="182"/>
      <c r="O1633" s="182"/>
      <c r="P1633" s="182"/>
      <c r="Q1633" s="182"/>
      <c r="R1633" s="182"/>
      <c r="S1633" s="182"/>
      <c r="T1633" s="182"/>
      <c r="U1633" s="182"/>
      <c r="V1633" s="182"/>
      <c r="W1633" s="182"/>
      <c r="X1633" s="182"/>
      <c r="Y1633" s="182"/>
      <c r="AA1633" s="183"/>
    </row>
    <row r="1634" spans="9:27" s="3" customFormat="1" ht="12.75">
      <c r="I1634" s="26"/>
      <c r="J1634" s="182"/>
      <c r="K1634" s="182"/>
      <c r="L1634" s="182"/>
      <c r="M1634" s="182"/>
      <c r="N1634" s="182"/>
      <c r="O1634" s="182"/>
      <c r="P1634" s="182"/>
      <c r="Q1634" s="182"/>
      <c r="R1634" s="182"/>
      <c r="S1634" s="182"/>
      <c r="T1634" s="182"/>
      <c r="U1634" s="182"/>
      <c r="V1634" s="182"/>
      <c r="W1634" s="182"/>
      <c r="X1634" s="182"/>
      <c r="Y1634" s="182"/>
      <c r="AA1634" s="183"/>
    </row>
    <row r="1635" spans="9:27" s="3" customFormat="1" ht="12.75">
      <c r="I1635" s="26"/>
      <c r="J1635" s="182"/>
      <c r="K1635" s="182"/>
      <c r="L1635" s="182"/>
      <c r="M1635" s="182"/>
      <c r="N1635" s="182"/>
      <c r="O1635" s="182"/>
      <c r="P1635" s="182"/>
      <c r="Q1635" s="182"/>
      <c r="R1635" s="182"/>
      <c r="S1635" s="182"/>
      <c r="T1635" s="182"/>
      <c r="U1635" s="182"/>
      <c r="V1635" s="182"/>
      <c r="W1635" s="182"/>
      <c r="X1635" s="182"/>
      <c r="Y1635" s="182"/>
      <c r="AA1635" s="183"/>
    </row>
    <row r="1636" spans="9:27" s="3" customFormat="1" ht="12.75">
      <c r="I1636" s="26"/>
      <c r="J1636" s="182"/>
      <c r="K1636" s="182"/>
      <c r="L1636" s="182"/>
      <c r="M1636" s="182"/>
      <c r="N1636" s="182"/>
      <c r="O1636" s="182"/>
      <c r="P1636" s="182"/>
      <c r="Q1636" s="182"/>
      <c r="R1636" s="182"/>
      <c r="S1636" s="182"/>
      <c r="T1636" s="182"/>
      <c r="U1636" s="182"/>
      <c r="V1636" s="182"/>
      <c r="W1636" s="182"/>
      <c r="X1636" s="182"/>
      <c r="Y1636" s="182"/>
      <c r="AA1636" s="183"/>
    </row>
    <row r="1637" spans="9:27" s="3" customFormat="1" ht="12.75">
      <c r="I1637" s="26"/>
      <c r="J1637" s="182"/>
      <c r="K1637" s="182"/>
      <c r="L1637" s="182"/>
      <c r="M1637" s="182"/>
      <c r="N1637" s="182"/>
      <c r="O1637" s="182"/>
      <c r="P1637" s="182"/>
      <c r="Q1637" s="182"/>
      <c r="R1637" s="182"/>
      <c r="S1637" s="182"/>
      <c r="T1637" s="182"/>
      <c r="U1637" s="182"/>
      <c r="V1637" s="182"/>
      <c r="W1637" s="182"/>
      <c r="X1637" s="182"/>
      <c r="Y1637" s="182"/>
      <c r="AA1637" s="183"/>
    </row>
    <row r="1638" spans="9:27" s="3" customFormat="1" ht="12.75">
      <c r="I1638" s="26"/>
      <c r="J1638" s="182"/>
      <c r="K1638" s="182"/>
      <c r="L1638" s="182"/>
      <c r="M1638" s="182"/>
      <c r="N1638" s="182"/>
      <c r="O1638" s="182"/>
      <c r="P1638" s="182"/>
      <c r="Q1638" s="182"/>
      <c r="R1638" s="182"/>
      <c r="S1638" s="182"/>
      <c r="T1638" s="182"/>
      <c r="U1638" s="182"/>
      <c r="V1638" s="182"/>
      <c r="W1638" s="182"/>
      <c r="X1638" s="182"/>
      <c r="Y1638" s="182"/>
      <c r="AA1638" s="183"/>
    </row>
    <row r="1639" spans="9:27" s="3" customFormat="1" ht="12.75">
      <c r="I1639" s="26"/>
      <c r="J1639" s="182"/>
      <c r="K1639" s="182"/>
      <c r="L1639" s="182"/>
      <c r="M1639" s="182"/>
      <c r="N1639" s="182"/>
      <c r="O1639" s="182"/>
      <c r="P1639" s="182"/>
      <c r="Q1639" s="182"/>
      <c r="R1639" s="182"/>
      <c r="S1639" s="182"/>
      <c r="T1639" s="182"/>
      <c r="U1639" s="182"/>
      <c r="V1639" s="182"/>
      <c r="W1639" s="182"/>
      <c r="X1639" s="182"/>
      <c r="Y1639" s="182"/>
      <c r="AA1639" s="183"/>
    </row>
    <row r="1640" spans="9:27" s="3" customFormat="1" ht="12.75">
      <c r="I1640" s="26"/>
      <c r="J1640" s="182"/>
      <c r="K1640" s="182"/>
      <c r="L1640" s="182"/>
      <c r="M1640" s="182"/>
      <c r="N1640" s="182"/>
      <c r="O1640" s="182"/>
      <c r="P1640" s="182"/>
      <c r="Q1640" s="182"/>
      <c r="R1640" s="182"/>
      <c r="S1640" s="182"/>
      <c r="T1640" s="182"/>
      <c r="U1640" s="182"/>
      <c r="V1640" s="182"/>
      <c r="W1640" s="182"/>
      <c r="X1640" s="182"/>
      <c r="Y1640" s="182"/>
      <c r="AA1640" s="183"/>
    </row>
    <row r="1641" spans="9:27" s="3" customFormat="1" ht="12.75">
      <c r="I1641" s="26"/>
      <c r="J1641" s="182"/>
      <c r="K1641" s="182"/>
      <c r="L1641" s="182"/>
      <c r="M1641" s="182"/>
      <c r="N1641" s="182"/>
      <c r="O1641" s="182"/>
      <c r="P1641" s="182"/>
      <c r="Q1641" s="182"/>
      <c r="R1641" s="182"/>
      <c r="S1641" s="182"/>
      <c r="T1641" s="182"/>
      <c r="U1641" s="182"/>
      <c r="V1641" s="182"/>
      <c r="W1641" s="182"/>
      <c r="X1641" s="182"/>
      <c r="Y1641" s="182"/>
      <c r="AA1641" s="183"/>
    </row>
    <row r="1642" spans="9:27" s="3" customFormat="1" ht="12.75">
      <c r="I1642" s="26"/>
      <c r="J1642" s="182"/>
      <c r="K1642" s="182"/>
      <c r="L1642" s="182"/>
      <c r="M1642" s="182"/>
      <c r="N1642" s="182"/>
      <c r="O1642" s="182"/>
      <c r="P1642" s="182"/>
      <c r="Q1642" s="182"/>
      <c r="R1642" s="182"/>
      <c r="S1642" s="182"/>
      <c r="T1642" s="182"/>
      <c r="U1642" s="182"/>
      <c r="V1642" s="182"/>
      <c r="W1642" s="182"/>
      <c r="X1642" s="182"/>
      <c r="Y1642" s="182"/>
      <c r="AA1642" s="183"/>
    </row>
    <row r="1643" spans="9:27" s="3" customFormat="1" ht="12.75">
      <c r="I1643" s="26"/>
      <c r="J1643" s="182"/>
      <c r="K1643" s="182"/>
      <c r="L1643" s="182"/>
      <c r="M1643" s="182"/>
      <c r="N1643" s="182"/>
      <c r="O1643" s="182"/>
      <c r="P1643" s="182"/>
      <c r="Q1643" s="182"/>
      <c r="R1643" s="182"/>
      <c r="S1643" s="182"/>
      <c r="T1643" s="182"/>
      <c r="U1643" s="182"/>
      <c r="V1643" s="182"/>
      <c r="W1643" s="182"/>
      <c r="X1643" s="182"/>
      <c r="Y1643" s="182"/>
      <c r="AA1643" s="183"/>
    </row>
    <row r="1644" spans="9:27" s="3" customFormat="1" ht="12.75">
      <c r="I1644" s="26"/>
      <c r="J1644" s="182"/>
      <c r="K1644" s="182"/>
      <c r="L1644" s="182"/>
      <c r="M1644" s="182"/>
      <c r="N1644" s="182"/>
      <c r="O1644" s="182"/>
      <c r="P1644" s="182"/>
      <c r="Q1644" s="182"/>
      <c r="R1644" s="182"/>
      <c r="S1644" s="182"/>
      <c r="T1644" s="182"/>
      <c r="U1644" s="182"/>
      <c r="V1644" s="182"/>
      <c r="W1644" s="182"/>
      <c r="X1644" s="182"/>
      <c r="Y1644" s="182"/>
      <c r="AA1644" s="183"/>
    </row>
    <row r="1645" spans="9:27" s="3" customFormat="1" ht="12.75">
      <c r="I1645" s="26"/>
      <c r="J1645" s="182"/>
      <c r="K1645" s="182"/>
      <c r="L1645" s="182"/>
      <c r="M1645" s="182"/>
      <c r="N1645" s="182"/>
      <c r="O1645" s="182"/>
      <c r="P1645" s="182"/>
      <c r="Q1645" s="182"/>
      <c r="R1645" s="182"/>
      <c r="S1645" s="182"/>
      <c r="T1645" s="182"/>
      <c r="U1645" s="182"/>
      <c r="V1645" s="182"/>
      <c r="W1645" s="182"/>
      <c r="X1645" s="182"/>
      <c r="Y1645" s="182"/>
      <c r="AA1645" s="183"/>
    </row>
    <row r="1646" spans="9:27" s="3" customFormat="1" ht="12.75">
      <c r="I1646" s="26"/>
      <c r="J1646" s="182"/>
      <c r="K1646" s="182"/>
      <c r="L1646" s="182"/>
      <c r="M1646" s="182"/>
      <c r="N1646" s="182"/>
      <c r="O1646" s="182"/>
      <c r="P1646" s="182"/>
      <c r="Q1646" s="182"/>
      <c r="R1646" s="182"/>
      <c r="S1646" s="182"/>
      <c r="T1646" s="182"/>
      <c r="U1646" s="182"/>
      <c r="V1646" s="182"/>
      <c r="W1646" s="182"/>
      <c r="X1646" s="182"/>
      <c r="Y1646" s="182"/>
      <c r="AA1646" s="183"/>
    </row>
    <row r="1647" spans="9:27" s="3" customFormat="1" ht="12.75">
      <c r="I1647" s="26"/>
      <c r="J1647" s="182"/>
      <c r="K1647" s="182"/>
      <c r="L1647" s="182"/>
      <c r="M1647" s="182"/>
      <c r="N1647" s="182"/>
      <c r="O1647" s="182"/>
      <c r="P1647" s="182"/>
      <c r="Q1647" s="182"/>
      <c r="R1647" s="182"/>
      <c r="S1647" s="182"/>
      <c r="T1647" s="182"/>
      <c r="U1647" s="182"/>
      <c r="V1647" s="182"/>
      <c r="W1647" s="182"/>
      <c r="X1647" s="182"/>
      <c r="Y1647" s="182"/>
      <c r="AA1647" s="183"/>
    </row>
    <row r="1648" spans="9:27" s="3" customFormat="1" ht="12.75">
      <c r="I1648" s="26"/>
      <c r="J1648" s="182"/>
      <c r="K1648" s="182"/>
      <c r="L1648" s="182"/>
      <c r="M1648" s="182"/>
      <c r="N1648" s="182"/>
      <c r="O1648" s="182"/>
      <c r="P1648" s="182"/>
      <c r="Q1648" s="182"/>
      <c r="R1648" s="182"/>
      <c r="S1648" s="182"/>
      <c r="T1648" s="182"/>
      <c r="U1648" s="182"/>
      <c r="V1648" s="182"/>
      <c r="W1648" s="182"/>
      <c r="X1648" s="182"/>
      <c r="Y1648" s="182"/>
      <c r="AA1648" s="183"/>
    </row>
    <row r="1649" spans="9:27" s="3" customFormat="1" ht="12.75">
      <c r="I1649" s="26"/>
      <c r="J1649" s="182"/>
      <c r="K1649" s="182"/>
      <c r="L1649" s="182"/>
      <c r="M1649" s="182"/>
      <c r="N1649" s="182"/>
      <c r="O1649" s="182"/>
      <c r="P1649" s="182"/>
      <c r="Q1649" s="182"/>
      <c r="R1649" s="182"/>
      <c r="S1649" s="182"/>
      <c r="T1649" s="182"/>
      <c r="U1649" s="182"/>
      <c r="V1649" s="182"/>
      <c r="W1649" s="182"/>
      <c r="X1649" s="182"/>
      <c r="Y1649" s="182"/>
      <c r="AA1649" s="183"/>
    </row>
    <row r="1650" spans="9:27" s="3" customFormat="1" ht="12.75">
      <c r="I1650" s="26"/>
      <c r="J1650" s="182"/>
      <c r="K1650" s="182"/>
      <c r="L1650" s="182"/>
      <c r="M1650" s="182"/>
      <c r="N1650" s="182"/>
      <c r="O1650" s="182"/>
      <c r="P1650" s="182"/>
      <c r="Q1650" s="182"/>
      <c r="R1650" s="182"/>
      <c r="S1650" s="182"/>
      <c r="T1650" s="182"/>
      <c r="U1650" s="182"/>
      <c r="V1650" s="182"/>
      <c r="W1650" s="182"/>
      <c r="X1650" s="182"/>
      <c r="Y1650" s="182"/>
      <c r="AA1650" s="183"/>
    </row>
    <row r="1651" spans="9:27" s="3" customFormat="1" ht="12.75">
      <c r="I1651" s="26"/>
      <c r="J1651" s="182"/>
      <c r="K1651" s="182"/>
      <c r="L1651" s="182"/>
      <c r="M1651" s="182"/>
      <c r="N1651" s="182"/>
      <c r="O1651" s="182"/>
      <c r="P1651" s="182"/>
      <c r="Q1651" s="182"/>
      <c r="R1651" s="182"/>
      <c r="S1651" s="182"/>
      <c r="T1651" s="182"/>
      <c r="U1651" s="182"/>
      <c r="V1651" s="182"/>
      <c r="W1651" s="182"/>
      <c r="X1651" s="182"/>
      <c r="Y1651" s="182"/>
      <c r="AA1651" s="183"/>
    </row>
    <row r="1652" spans="9:27" s="3" customFormat="1" ht="12.75">
      <c r="I1652" s="26"/>
      <c r="J1652" s="182"/>
      <c r="K1652" s="182"/>
      <c r="L1652" s="182"/>
      <c r="M1652" s="182"/>
      <c r="N1652" s="182"/>
      <c r="O1652" s="182"/>
      <c r="P1652" s="182"/>
      <c r="Q1652" s="182"/>
      <c r="R1652" s="182"/>
      <c r="S1652" s="182"/>
      <c r="T1652" s="182"/>
      <c r="U1652" s="182"/>
      <c r="V1652" s="182"/>
      <c r="W1652" s="182"/>
      <c r="X1652" s="182"/>
      <c r="Y1652" s="182"/>
      <c r="AA1652" s="183"/>
    </row>
    <row r="1653" spans="9:27" s="3" customFormat="1" ht="12.75">
      <c r="I1653" s="26"/>
      <c r="J1653" s="182"/>
      <c r="K1653" s="182"/>
      <c r="L1653" s="182"/>
      <c r="M1653" s="182"/>
      <c r="N1653" s="182"/>
      <c r="O1653" s="182"/>
      <c r="P1653" s="182"/>
      <c r="Q1653" s="182"/>
      <c r="R1653" s="182"/>
      <c r="S1653" s="182"/>
      <c r="T1653" s="182"/>
      <c r="U1653" s="182"/>
      <c r="V1653" s="182"/>
      <c r="W1653" s="182"/>
      <c r="X1653" s="182"/>
      <c r="Y1653" s="182"/>
      <c r="AA1653" s="183"/>
    </row>
    <row r="1654" spans="9:27" s="3" customFormat="1" ht="12.75">
      <c r="I1654" s="26"/>
      <c r="J1654" s="182"/>
      <c r="K1654" s="182"/>
      <c r="L1654" s="182"/>
      <c r="M1654" s="182"/>
      <c r="N1654" s="182"/>
      <c r="O1654" s="182"/>
      <c r="P1654" s="182"/>
      <c r="Q1654" s="182"/>
      <c r="R1654" s="182"/>
      <c r="S1654" s="182"/>
      <c r="T1654" s="182"/>
      <c r="U1654" s="182"/>
      <c r="V1654" s="182"/>
      <c r="W1654" s="182"/>
      <c r="X1654" s="182"/>
      <c r="Y1654" s="182"/>
      <c r="AA1654" s="183"/>
    </row>
    <row r="1655" spans="9:27" s="3" customFormat="1" ht="12.75">
      <c r="I1655" s="26"/>
      <c r="J1655" s="182"/>
      <c r="K1655" s="182"/>
      <c r="L1655" s="182"/>
      <c r="M1655" s="182"/>
      <c r="N1655" s="182"/>
      <c r="O1655" s="182"/>
      <c r="P1655" s="182"/>
      <c r="Q1655" s="182"/>
      <c r="R1655" s="182"/>
      <c r="S1655" s="182"/>
      <c r="T1655" s="182"/>
      <c r="U1655" s="182"/>
      <c r="V1655" s="182"/>
      <c r="W1655" s="182"/>
      <c r="X1655" s="182"/>
      <c r="Y1655" s="182"/>
      <c r="AA1655" s="183"/>
    </row>
    <row r="1656" spans="9:27" s="3" customFormat="1" ht="12.75">
      <c r="I1656" s="26"/>
      <c r="J1656" s="182"/>
      <c r="K1656" s="182"/>
      <c r="L1656" s="182"/>
      <c r="M1656" s="182"/>
      <c r="N1656" s="182"/>
      <c r="O1656" s="182"/>
      <c r="P1656" s="182"/>
      <c r="Q1656" s="182"/>
      <c r="R1656" s="182"/>
      <c r="S1656" s="182"/>
      <c r="T1656" s="182"/>
      <c r="U1656" s="182"/>
      <c r="V1656" s="182"/>
      <c r="W1656" s="182"/>
      <c r="X1656" s="182"/>
      <c r="Y1656" s="182"/>
      <c r="AA1656" s="183"/>
    </row>
    <row r="1657" spans="9:27" s="3" customFormat="1" ht="12.75">
      <c r="I1657" s="26"/>
      <c r="J1657" s="182"/>
      <c r="K1657" s="182"/>
      <c r="L1657" s="182"/>
      <c r="M1657" s="182"/>
      <c r="N1657" s="182"/>
      <c r="O1657" s="182"/>
      <c r="P1657" s="182"/>
      <c r="Q1657" s="182"/>
      <c r="R1657" s="182"/>
      <c r="S1657" s="182"/>
      <c r="T1657" s="182"/>
      <c r="U1657" s="182"/>
      <c r="V1657" s="182"/>
      <c r="W1657" s="182"/>
      <c r="X1657" s="182"/>
      <c r="Y1657" s="182"/>
      <c r="AA1657" s="183"/>
    </row>
    <row r="1658" spans="9:27" s="3" customFormat="1" ht="12.75">
      <c r="I1658" s="26"/>
      <c r="J1658" s="182"/>
      <c r="K1658" s="182"/>
      <c r="L1658" s="182"/>
      <c r="M1658" s="182"/>
      <c r="N1658" s="182"/>
      <c r="O1658" s="182"/>
      <c r="P1658" s="182"/>
      <c r="Q1658" s="182"/>
      <c r="R1658" s="182"/>
      <c r="S1658" s="182"/>
      <c r="T1658" s="182"/>
      <c r="U1658" s="182"/>
      <c r="V1658" s="182"/>
      <c r="W1658" s="182"/>
      <c r="X1658" s="182"/>
      <c r="Y1658" s="182"/>
      <c r="AA1658" s="183"/>
    </row>
    <row r="1659" spans="9:27" s="3" customFormat="1" ht="12.75">
      <c r="I1659" s="26"/>
      <c r="J1659" s="182"/>
      <c r="K1659" s="182"/>
      <c r="L1659" s="182"/>
      <c r="M1659" s="182"/>
      <c r="N1659" s="182"/>
      <c r="O1659" s="182"/>
      <c r="P1659" s="182"/>
      <c r="Q1659" s="182"/>
      <c r="R1659" s="182"/>
      <c r="S1659" s="182"/>
      <c r="T1659" s="182"/>
      <c r="U1659" s="182"/>
      <c r="V1659" s="182"/>
      <c r="W1659" s="182"/>
      <c r="X1659" s="182"/>
      <c r="Y1659" s="182"/>
      <c r="AA1659" s="183"/>
    </row>
    <row r="1660" spans="9:27" s="3" customFormat="1" ht="12.75">
      <c r="I1660" s="26"/>
      <c r="J1660" s="182"/>
      <c r="K1660" s="182"/>
      <c r="L1660" s="182"/>
      <c r="M1660" s="182"/>
      <c r="N1660" s="182"/>
      <c r="O1660" s="182"/>
      <c r="P1660" s="182"/>
      <c r="Q1660" s="182"/>
      <c r="R1660" s="182"/>
      <c r="S1660" s="182"/>
      <c r="T1660" s="182"/>
      <c r="U1660" s="182"/>
      <c r="V1660" s="182"/>
      <c r="W1660" s="182"/>
      <c r="X1660" s="182"/>
      <c r="Y1660" s="182"/>
      <c r="AA1660" s="183"/>
    </row>
    <row r="1661" spans="9:27" s="3" customFormat="1" ht="12.75">
      <c r="I1661" s="26"/>
      <c r="J1661" s="182"/>
      <c r="K1661" s="182"/>
      <c r="L1661" s="182"/>
      <c r="M1661" s="182"/>
      <c r="N1661" s="182"/>
      <c r="O1661" s="182"/>
      <c r="P1661" s="182"/>
      <c r="Q1661" s="182"/>
      <c r="R1661" s="182"/>
      <c r="S1661" s="182"/>
      <c r="T1661" s="182"/>
      <c r="U1661" s="182"/>
      <c r="V1661" s="182"/>
      <c r="W1661" s="182"/>
      <c r="X1661" s="182"/>
      <c r="Y1661" s="182"/>
      <c r="AA1661" s="183"/>
    </row>
    <row r="1662" spans="9:27" s="3" customFormat="1" ht="12.75">
      <c r="I1662" s="26"/>
      <c r="J1662" s="182"/>
      <c r="K1662" s="182"/>
      <c r="L1662" s="182"/>
      <c r="M1662" s="182"/>
      <c r="N1662" s="182"/>
      <c r="O1662" s="182"/>
      <c r="P1662" s="182"/>
      <c r="Q1662" s="182"/>
      <c r="R1662" s="182"/>
      <c r="S1662" s="182"/>
      <c r="T1662" s="182"/>
      <c r="U1662" s="182"/>
      <c r="V1662" s="182"/>
      <c r="W1662" s="182"/>
      <c r="X1662" s="182"/>
      <c r="Y1662" s="182"/>
      <c r="AA1662" s="183"/>
    </row>
    <row r="1663" spans="9:27" s="3" customFormat="1" ht="12.75">
      <c r="I1663" s="26"/>
      <c r="J1663" s="182"/>
      <c r="K1663" s="182"/>
      <c r="L1663" s="182"/>
      <c r="M1663" s="182"/>
      <c r="N1663" s="182"/>
      <c r="O1663" s="182"/>
      <c r="P1663" s="182"/>
      <c r="Q1663" s="182"/>
      <c r="R1663" s="182"/>
      <c r="S1663" s="182"/>
      <c r="T1663" s="182"/>
      <c r="U1663" s="182"/>
      <c r="V1663" s="182"/>
      <c r="W1663" s="182"/>
      <c r="X1663" s="182"/>
      <c r="Y1663" s="182"/>
      <c r="AA1663" s="183"/>
    </row>
    <row r="1664" spans="9:27" s="3" customFormat="1" ht="12.75">
      <c r="I1664" s="26"/>
      <c r="J1664" s="182"/>
      <c r="K1664" s="182"/>
      <c r="L1664" s="182"/>
      <c r="M1664" s="182"/>
      <c r="N1664" s="182"/>
      <c r="O1664" s="182"/>
      <c r="P1664" s="182"/>
      <c r="Q1664" s="182"/>
      <c r="R1664" s="182"/>
      <c r="S1664" s="182"/>
      <c r="T1664" s="182"/>
      <c r="U1664" s="182"/>
      <c r="V1664" s="182"/>
      <c r="W1664" s="182"/>
      <c r="X1664" s="182"/>
      <c r="Y1664" s="182"/>
      <c r="AA1664" s="183"/>
    </row>
    <row r="1665" spans="9:27" s="3" customFormat="1" ht="12.75">
      <c r="I1665" s="26"/>
      <c r="J1665" s="182"/>
      <c r="K1665" s="182"/>
      <c r="L1665" s="182"/>
      <c r="M1665" s="182"/>
      <c r="N1665" s="182"/>
      <c r="O1665" s="182"/>
      <c r="P1665" s="182"/>
      <c r="Q1665" s="182"/>
      <c r="R1665" s="182"/>
      <c r="S1665" s="182"/>
      <c r="T1665" s="182"/>
      <c r="U1665" s="182"/>
      <c r="V1665" s="182"/>
      <c r="W1665" s="182"/>
      <c r="X1665" s="182"/>
      <c r="Y1665" s="182"/>
      <c r="AA1665" s="183"/>
    </row>
    <row r="1666" spans="9:27" s="3" customFormat="1" ht="12.75">
      <c r="I1666" s="26"/>
      <c r="J1666" s="182"/>
      <c r="K1666" s="182"/>
      <c r="L1666" s="182"/>
      <c r="M1666" s="182"/>
      <c r="N1666" s="182"/>
      <c r="O1666" s="182"/>
      <c r="P1666" s="182"/>
      <c r="Q1666" s="182"/>
      <c r="R1666" s="182"/>
      <c r="S1666" s="182"/>
      <c r="T1666" s="182"/>
      <c r="U1666" s="182"/>
      <c r="V1666" s="182"/>
      <c r="W1666" s="182"/>
      <c r="X1666" s="182"/>
      <c r="Y1666" s="182"/>
      <c r="AA1666" s="183"/>
    </row>
    <row r="1667" spans="9:27" s="3" customFormat="1" ht="12.75">
      <c r="I1667" s="26"/>
      <c r="J1667" s="182"/>
      <c r="K1667" s="182"/>
      <c r="L1667" s="182"/>
      <c r="M1667" s="182"/>
      <c r="N1667" s="182"/>
      <c r="O1667" s="182"/>
      <c r="P1667" s="182"/>
      <c r="Q1667" s="182"/>
      <c r="R1667" s="182"/>
      <c r="S1667" s="182"/>
      <c r="T1667" s="182"/>
      <c r="U1667" s="182"/>
      <c r="V1667" s="182"/>
      <c r="W1667" s="182"/>
      <c r="X1667" s="182"/>
      <c r="Y1667" s="182"/>
      <c r="AA1667" s="183"/>
    </row>
    <row r="1668" spans="9:27" s="3" customFormat="1" ht="12.75">
      <c r="I1668" s="26"/>
      <c r="J1668" s="182"/>
      <c r="K1668" s="182"/>
      <c r="L1668" s="182"/>
      <c r="M1668" s="182"/>
      <c r="N1668" s="182"/>
      <c r="O1668" s="182"/>
      <c r="P1668" s="182"/>
      <c r="Q1668" s="182"/>
      <c r="R1668" s="182"/>
      <c r="S1668" s="182"/>
      <c r="T1668" s="182"/>
      <c r="U1668" s="182"/>
      <c r="V1668" s="182"/>
      <c r="W1668" s="182"/>
      <c r="X1668" s="182"/>
      <c r="Y1668" s="182"/>
      <c r="AA1668" s="183"/>
    </row>
    <row r="1669" spans="9:27" s="3" customFormat="1" ht="12.75">
      <c r="I1669" s="26"/>
      <c r="J1669" s="182"/>
      <c r="K1669" s="182"/>
      <c r="L1669" s="182"/>
      <c r="M1669" s="182"/>
      <c r="N1669" s="182"/>
      <c r="O1669" s="182"/>
      <c r="P1669" s="182"/>
      <c r="Q1669" s="182"/>
      <c r="R1669" s="182"/>
      <c r="S1669" s="182"/>
      <c r="T1669" s="182"/>
      <c r="U1669" s="182"/>
      <c r="V1669" s="182"/>
      <c r="W1669" s="182"/>
      <c r="X1669" s="182"/>
      <c r="Y1669" s="182"/>
      <c r="AA1669" s="183"/>
    </row>
    <row r="1670" spans="9:27" s="3" customFormat="1" ht="12.75">
      <c r="I1670" s="26"/>
      <c r="J1670" s="182"/>
      <c r="K1670" s="182"/>
      <c r="L1670" s="182"/>
      <c r="M1670" s="182"/>
      <c r="N1670" s="182"/>
      <c r="O1670" s="182"/>
      <c r="P1670" s="182"/>
      <c r="Q1670" s="182"/>
      <c r="R1670" s="182"/>
      <c r="S1670" s="182"/>
      <c r="T1670" s="182"/>
      <c r="U1670" s="182"/>
      <c r="V1670" s="182"/>
      <c r="W1670" s="182"/>
      <c r="X1670" s="182"/>
      <c r="Y1670" s="182"/>
      <c r="AA1670" s="183"/>
    </row>
    <row r="1671" spans="9:27" s="3" customFormat="1" ht="12.75">
      <c r="I1671" s="26"/>
      <c r="J1671" s="182"/>
      <c r="K1671" s="182"/>
      <c r="L1671" s="182"/>
      <c r="M1671" s="182"/>
      <c r="N1671" s="182"/>
      <c r="O1671" s="182"/>
      <c r="P1671" s="182"/>
      <c r="Q1671" s="182"/>
      <c r="R1671" s="182"/>
      <c r="S1671" s="182"/>
      <c r="T1671" s="182"/>
      <c r="U1671" s="182"/>
      <c r="V1671" s="182"/>
      <c r="W1671" s="182"/>
      <c r="X1671" s="182"/>
      <c r="Y1671" s="182"/>
      <c r="AA1671" s="183"/>
    </row>
    <row r="1672" spans="9:27" s="3" customFormat="1" ht="12.75">
      <c r="I1672" s="26"/>
      <c r="J1672" s="182"/>
      <c r="K1672" s="182"/>
      <c r="L1672" s="182"/>
      <c r="M1672" s="182"/>
      <c r="N1672" s="182"/>
      <c r="O1672" s="182"/>
      <c r="P1672" s="182"/>
      <c r="Q1672" s="182"/>
      <c r="R1672" s="182"/>
      <c r="S1672" s="182"/>
      <c r="T1672" s="182"/>
      <c r="U1672" s="182"/>
      <c r="V1672" s="182"/>
      <c r="W1672" s="182"/>
      <c r="X1672" s="182"/>
      <c r="Y1672" s="182"/>
      <c r="AA1672" s="183"/>
    </row>
    <row r="1673" spans="9:27" s="3" customFormat="1" ht="12.75">
      <c r="I1673" s="26"/>
      <c r="J1673" s="182"/>
      <c r="K1673" s="182"/>
      <c r="L1673" s="182"/>
      <c r="M1673" s="182"/>
      <c r="N1673" s="182"/>
      <c r="O1673" s="182"/>
      <c r="P1673" s="182"/>
      <c r="Q1673" s="182"/>
      <c r="R1673" s="182"/>
      <c r="S1673" s="182"/>
      <c r="T1673" s="182"/>
      <c r="U1673" s="182"/>
      <c r="V1673" s="182"/>
      <c r="W1673" s="182"/>
      <c r="X1673" s="182"/>
      <c r="Y1673" s="182"/>
      <c r="AA1673" s="183"/>
    </row>
    <row r="1674" spans="9:27" s="3" customFormat="1" ht="12.75">
      <c r="I1674" s="26"/>
      <c r="J1674" s="182"/>
      <c r="K1674" s="182"/>
      <c r="L1674" s="182"/>
      <c r="M1674" s="182"/>
      <c r="N1674" s="182"/>
      <c r="O1674" s="182"/>
      <c r="P1674" s="182"/>
      <c r="Q1674" s="182"/>
      <c r="R1674" s="182"/>
      <c r="S1674" s="182"/>
      <c r="T1674" s="182"/>
      <c r="U1674" s="182"/>
      <c r="V1674" s="182"/>
      <c r="W1674" s="182"/>
      <c r="X1674" s="182"/>
      <c r="Y1674" s="182"/>
      <c r="AA1674" s="183"/>
    </row>
    <row r="1675" spans="9:27" s="3" customFormat="1" ht="12.75">
      <c r="I1675" s="26"/>
      <c r="J1675" s="182"/>
      <c r="K1675" s="182"/>
      <c r="L1675" s="182"/>
      <c r="M1675" s="182"/>
      <c r="N1675" s="182"/>
      <c r="O1675" s="182"/>
      <c r="P1675" s="182"/>
      <c r="Q1675" s="182"/>
      <c r="R1675" s="182"/>
      <c r="S1675" s="182"/>
      <c r="T1675" s="182"/>
      <c r="U1675" s="182"/>
      <c r="V1675" s="182"/>
      <c r="W1675" s="182"/>
      <c r="X1675" s="182"/>
      <c r="Y1675" s="182"/>
      <c r="AA1675" s="183"/>
    </row>
    <row r="1676" spans="9:27" s="3" customFormat="1" ht="12.75">
      <c r="I1676" s="26"/>
      <c r="J1676" s="182"/>
      <c r="K1676" s="182"/>
      <c r="L1676" s="182"/>
      <c r="M1676" s="182"/>
      <c r="N1676" s="182"/>
      <c r="O1676" s="182"/>
      <c r="P1676" s="182"/>
      <c r="Q1676" s="182"/>
      <c r="R1676" s="182"/>
      <c r="S1676" s="182"/>
      <c r="T1676" s="182"/>
      <c r="U1676" s="182"/>
      <c r="V1676" s="182"/>
      <c r="W1676" s="182"/>
      <c r="X1676" s="182"/>
      <c r="Y1676" s="182"/>
      <c r="AA1676" s="183"/>
    </row>
    <row r="1677" spans="9:27" s="3" customFormat="1" ht="12.75">
      <c r="I1677" s="26"/>
      <c r="J1677" s="182"/>
      <c r="K1677" s="182"/>
      <c r="L1677" s="182"/>
      <c r="M1677" s="182"/>
      <c r="N1677" s="182"/>
      <c r="O1677" s="182"/>
      <c r="P1677" s="182"/>
      <c r="Q1677" s="182"/>
      <c r="R1677" s="182"/>
      <c r="S1677" s="182"/>
      <c r="T1677" s="182"/>
      <c r="U1677" s="182"/>
      <c r="V1677" s="182"/>
      <c r="W1677" s="182"/>
      <c r="X1677" s="182"/>
      <c r="Y1677" s="182"/>
      <c r="AA1677" s="183"/>
    </row>
    <row r="1678" spans="9:27" s="3" customFormat="1" ht="12.75">
      <c r="I1678" s="26"/>
      <c r="J1678" s="182"/>
      <c r="K1678" s="182"/>
      <c r="L1678" s="182"/>
      <c r="M1678" s="182"/>
      <c r="N1678" s="182"/>
      <c r="O1678" s="182"/>
      <c r="P1678" s="182"/>
      <c r="Q1678" s="182"/>
      <c r="R1678" s="182"/>
      <c r="S1678" s="182"/>
      <c r="T1678" s="182"/>
      <c r="U1678" s="182"/>
      <c r="V1678" s="182"/>
      <c r="W1678" s="182"/>
      <c r="X1678" s="182"/>
      <c r="Y1678" s="182"/>
      <c r="AA1678" s="183"/>
    </row>
    <row r="1679" spans="9:27" s="3" customFormat="1" ht="12.75">
      <c r="I1679" s="26"/>
      <c r="J1679" s="182"/>
      <c r="K1679" s="182"/>
      <c r="L1679" s="182"/>
      <c r="M1679" s="182"/>
      <c r="N1679" s="182"/>
      <c r="O1679" s="182"/>
      <c r="P1679" s="182"/>
      <c r="Q1679" s="182"/>
      <c r="R1679" s="182"/>
      <c r="S1679" s="182"/>
      <c r="T1679" s="182"/>
      <c r="U1679" s="182"/>
      <c r="V1679" s="182"/>
      <c r="W1679" s="182"/>
      <c r="X1679" s="182"/>
      <c r="Y1679" s="182"/>
      <c r="AA1679" s="183"/>
    </row>
    <row r="1680" spans="9:27" s="3" customFormat="1" ht="12.75">
      <c r="I1680" s="26"/>
      <c r="J1680" s="182"/>
      <c r="K1680" s="182"/>
      <c r="L1680" s="182"/>
      <c r="M1680" s="182"/>
      <c r="N1680" s="182"/>
      <c r="O1680" s="182"/>
      <c r="P1680" s="182"/>
      <c r="Q1680" s="182"/>
      <c r="R1680" s="182"/>
      <c r="S1680" s="182"/>
      <c r="T1680" s="182"/>
      <c r="U1680" s="182"/>
      <c r="V1680" s="182"/>
      <c r="W1680" s="182"/>
      <c r="X1680" s="182"/>
      <c r="Y1680" s="182"/>
      <c r="AA1680" s="183"/>
    </row>
    <row r="1681" spans="9:27" s="3" customFormat="1" ht="12.75">
      <c r="I1681" s="26"/>
      <c r="J1681" s="182"/>
      <c r="K1681" s="182"/>
      <c r="L1681" s="182"/>
      <c r="M1681" s="182"/>
      <c r="N1681" s="182"/>
      <c r="O1681" s="182"/>
      <c r="P1681" s="182"/>
      <c r="Q1681" s="182"/>
      <c r="R1681" s="182"/>
      <c r="S1681" s="182"/>
      <c r="T1681" s="182"/>
      <c r="U1681" s="182"/>
      <c r="V1681" s="182"/>
      <c r="W1681" s="182"/>
      <c r="X1681" s="182"/>
      <c r="Y1681" s="182"/>
      <c r="AA1681" s="183"/>
    </row>
    <row r="1682" spans="9:27" s="3" customFormat="1" ht="12.75">
      <c r="I1682" s="26"/>
      <c r="J1682" s="182"/>
      <c r="K1682" s="182"/>
      <c r="L1682" s="182"/>
      <c r="M1682" s="182"/>
      <c r="N1682" s="182"/>
      <c r="O1682" s="182"/>
      <c r="P1682" s="182"/>
      <c r="Q1682" s="182"/>
      <c r="R1682" s="182"/>
      <c r="S1682" s="182"/>
      <c r="T1682" s="182"/>
      <c r="U1682" s="182"/>
      <c r="V1682" s="182"/>
      <c r="W1682" s="182"/>
      <c r="X1682" s="182"/>
      <c r="Y1682" s="182"/>
      <c r="AA1682" s="183"/>
    </row>
    <row r="1683" spans="9:27" s="3" customFormat="1" ht="12.75">
      <c r="I1683" s="26"/>
      <c r="J1683" s="182"/>
      <c r="K1683" s="182"/>
      <c r="L1683" s="182"/>
      <c r="M1683" s="182"/>
      <c r="N1683" s="182"/>
      <c r="O1683" s="182"/>
      <c r="P1683" s="182"/>
      <c r="Q1683" s="182"/>
      <c r="R1683" s="182"/>
      <c r="S1683" s="182"/>
      <c r="T1683" s="182"/>
      <c r="U1683" s="182"/>
      <c r="V1683" s="182"/>
      <c r="W1683" s="182"/>
      <c r="X1683" s="182"/>
      <c r="Y1683" s="182"/>
      <c r="AA1683" s="183"/>
    </row>
    <row r="1684" spans="9:27" s="3" customFormat="1" ht="12.75">
      <c r="I1684" s="26"/>
      <c r="J1684" s="182"/>
      <c r="K1684" s="182"/>
      <c r="L1684" s="182"/>
      <c r="M1684" s="182"/>
      <c r="N1684" s="182"/>
      <c r="O1684" s="182"/>
      <c r="P1684" s="182"/>
      <c r="Q1684" s="182"/>
      <c r="R1684" s="182"/>
      <c r="S1684" s="182"/>
      <c r="T1684" s="182"/>
      <c r="U1684" s="182"/>
      <c r="V1684" s="182"/>
      <c r="W1684" s="182"/>
      <c r="X1684" s="182"/>
      <c r="Y1684" s="182"/>
      <c r="AA1684" s="183"/>
    </row>
    <row r="1685" spans="9:27" s="3" customFormat="1" ht="12.75">
      <c r="I1685" s="26"/>
      <c r="J1685" s="182"/>
      <c r="K1685" s="182"/>
      <c r="L1685" s="182"/>
      <c r="M1685" s="182"/>
      <c r="N1685" s="182"/>
      <c r="O1685" s="182"/>
      <c r="P1685" s="182"/>
      <c r="Q1685" s="182"/>
      <c r="R1685" s="182"/>
      <c r="S1685" s="182"/>
      <c r="T1685" s="182"/>
      <c r="U1685" s="182"/>
      <c r="V1685" s="182"/>
      <c r="W1685" s="182"/>
      <c r="X1685" s="182"/>
      <c r="Y1685" s="182"/>
      <c r="AA1685" s="183"/>
    </row>
    <row r="1686" spans="9:27" s="3" customFormat="1" ht="12.75">
      <c r="I1686" s="26"/>
      <c r="J1686" s="182"/>
      <c r="K1686" s="182"/>
      <c r="L1686" s="182"/>
      <c r="M1686" s="182"/>
      <c r="N1686" s="182"/>
      <c r="O1686" s="182"/>
      <c r="P1686" s="182"/>
      <c r="Q1686" s="182"/>
      <c r="R1686" s="182"/>
      <c r="S1686" s="182"/>
      <c r="T1686" s="182"/>
      <c r="U1686" s="182"/>
      <c r="V1686" s="182"/>
      <c r="W1686" s="182"/>
      <c r="X1686" s="182"/>
      <c r="Y1686" s="182"/>
      <c r="AA1686" s="183"/>
    </row>
    <row r="1687" spans="9:27" s="3" customFormat="1" ht="12.75">
      <c r="I1687" s="26"/>
      <c r="J1687" s="182"/>
      <c r="K1687" s="182"/>
      <c r="L1687" s="182"/>
      <c r="M1687" s="182"/>
      <c r="N1687" s="182"/>
      <c r="O1687" s="182"/>
      <c r="P1687" s="182"/>
      <c r="Q1687" s="182"/>
      <c r="R1687" s="182"/>
      <c r="S1687" s="182"/>
      <c r="T1687" s="182"/>
      <c r="U1687" s="182"/>
      <c r="V1687" s="182"/>
      <c r="W1687" s="182"/>
      <c r="X1687" s="182"/>
      <c r="Y1687" s="182"/>
      <c r="AA1687" s="183"/>
    </row>
    <row r="1688" spans="9:27" s="3" customFormat="1" ht="12.75">
      <c r="I1688" s="26"/>
      <c r="J1688" s="182"/>
      <c r="K1688" s="182"/>
      <c r="L1688" s="182"/>
      <c r="M1688" s="182"/>
      <c r="N1688" s="182"/>
      <c r="O1688" s="182"/>
      <c r="P1688" s="182"/>
      <c r="Q1688" s="182"/>
      <c r="R1688" s="182"/>
      <c r="S1688" s="182"/>
      <c r="T1688" s="182"/>
      <c r="U1688" s="182"/>
      <c r="V1688" s="182"/>
      <c r="W1688" s="182"/>
      <c r="X1688" s="182"/>
      <c r="Y1688" s="182"/>
      <c r="AA1688" s="183"/>
    </row>
    <row r="1689" spans="9:27" s="3" customFormat="1" ht="12.75">
      <c r="I1689" s="26"/>
      <c r="J1689" s="182"/>
      <c r="K1689" s="182"/>
      <c r="L1689" s="182"/>
      <c r="M1689" s="182"/>
      <c r="N1689" s="182"/>
      <c r="O1689" s="182"/>
      <c r="P1689" s="182"/>
      <c r="Q1689" s="182"/>
      <c r="R1689" s="182"/>
      <c r="S1689" s="182"/>
      <c r="T1689" s="182"/>
      <c r="U1689" s="182"/>
      <c r="V1689" s="182"/>
      <c r="W1689" s="182"/>
      <c r="X1689" s="182"/>
      <c r="Y1689" s="182"/>
      <c r="AA1689" s="183"/>
    </row>
    <row r="1690" spans="9:27" s="3" customFormat="1" ht="12.75">
      <c r="I1690" s="26"/>
      <c r="J1690" s="182"/>
      <c r="K1690" s="182"/>
      <c r="L1690" s="182"/>
      <c r="M1690" s="182"/>
      <c r="N1690" s="182"/>
      <c r="O1690" s="182"/>
      <c r="P1690" s="182"/>
      <c r="Q1690" s="182"/>
      <c r="R1690" s="182"/>
      <c r="S1690" s="182"/>
      <c r="T1690" s="182"/>
      <c r="U1690" s="182"/>
      <c r="V1690" s="182"/>
      <c r="W1690" s="182"/>
      <c r="X1690" s="182"/>
      <c r="Y1690" s="182"/>
      <c r="AA1690" s="183"/>
    </row>
    <row r="1691" spans="9:27" s="3" customFormat="1" ht="12.75">
      <c r="I1691" s="26"/>
      <c r="J1691" s="182"/>
      <c r="K1691" s="182"/>
      <c r="L1691" s="182"/>
      <c r="M1691" s="182"/>
      <c r="N1691" s="182"/>
      <c r="O1691" s="182"/>
      <c r="P1691" s="182"/>
      <c r="Q1691" s="182"/>
      <c r="R1691" s="182"/>
      <c r="S1691" s="182"/>
      <c r="T1691" s="182"/>
      <c r="U1691" s="182"/>
      <c r="V1691" s="182"/>
      <c r="W1691" s="182"/>
      <c r="X1691" s="182"/>
      <c r="Y1691" s="182"/>
      <c r="AA1691" s="183"/>
    </row>
    <row r="1692" spans="9:27" s="3" customFormat="1" ht="12.75">
      <c r="I1692" s="26"/>
      <c r="J1692" s="182"/>
      <c r="K1692" s="182"/>
      <c r="L1692" s="182"/>
      <c r="M1692" s="182"/>
      <c r="N1692" s="182"/>
      <c r="O1692" s="182"/>
      <c r="P1692" s="182"/>
      <c r="Q1692" s="182"/>
      <c r="R1692" s="182"/>
      <c r="S1692" s="182"/>
      <c r="T1692" s="182"/>
      <c r="U1692" s="182"/>
      <c r="V1692" s="182"/>
      <c r="W1692" s="182"/>
      <c r="X1692" s="182"/>
      <c r="Y1692" s="182"/>
      <c r="AA1692" s="183"/>
    </row>
    <row r="1693" spans="9:27" s="3" customFormat="1" ht="12.75">
      <c r="I1693" s="26"/>
      <c r="J1693" s="182"/>
      <c r="K1693" s="182"/>
      <c r="L1693" s="182"/>
      <c r="M1693" s="182"/>
      <c r="N1693" s="182"/>
      <c r="O1693" s="182"/>
      <c r="P1693" s="182"/>
      <c r="Q1693" s="182"/>
      <c r="R1693" s="182"/>
      <c r="S1693" s="182"/>
      <c r="T1693" s="182"/>
      <c r="U1693" s="182"/>
      <c r="V1693" s="182"/>
      <c r="W1693" s="182"/>
      <c r="X1693" s="182"/>
      <c r="Y1693" s="182"/>
      <c r="AA1693" s="183"/>
    </row>
    <row r="1694" spans="9:27" s="3" customFormat="1" ht="12.75">
      <c r="I1694" s="26"/>
      <c r="J1694" s="182"/>
      <c r="K1694" s="182"/>
      <c r="L1694" s="182"/>
      <c r="M1694" s="182"/>
      <c r="N1694" s="182"/>
      <c r="O1694" s="182"/>
      <c r="P1694" s="182"/>
      <c r="Q1694" s="182"/>
      <c r="R1694" s="182"/>
      <c r="S1694" s="182"/>
      <c r="T1694" s="182"/>
      <c r="U1694" s="182"/>
      <c r="V1694" s="182"/>
      <c r="W1694" s="182"/>
      <c r="X1694" s="182"/>
      <c r="Y1694" s="182"/>
      <c r="AA1694" s="183"/>
    </row>
    <row r="1695" spans="9:27" s="3" customFormat="1" ht="12.75">
      <c r="I1695" s="26"/>
      <c r="J1695" s="182"/>
      <c r="K1695" s="182"/>
      <c r="L1695" s="182"/>
      <c r="M1695" s="182"/>
      <c r="N1695" s="182"/>
      <c r="O1695" s="182"/>
      <c r="P1695" s="182"/>
      <c r="Q1695" s="182"/>
      <c r="R1695" s="182"/>
      <c r="S1695" s="182"/>
      <c r="T1695" s="182"/>
      <c r="U1695" s="182"/>
      <c r="V1695" s="182"/>
      <c r="W1695" s="182"/>
      <c r="X1695" s="182"/>
      <c r="Y1695" s="182"/>
      <c r="AA1695" s="183"/>
    </row>
    <row r="1696" spans="9:27" s="3" customFormat="1" ht="12.75">
      <c r="I1696" s="26"/>
      <c r="J1696" s="182"/>
      <c r="K1696" s="182"/>
      <c r="L1696" s="182"/>
      <c r="M1696" s="182"/>
      <c r="N1696" s="182"/>
      <c r="O1696" s="182"/>
      <c r="P1696" s="182"/>
      <c r="Q1696" s="182"/>
      <c r="R1696" s="182"/>
      <c r="S1696" s="182"/>
      <c r="T1696" s="182"/>
      <c r="U1696" s="182"/>
      <c r="V1696" s="182"/>
      <c r="W1696" s="182"/>
      <c r="X1696" s="182"/>
      <c r="Y1696" s="182"/>
      <c r="AA1696" s="183"/>
    </row>
    <row r="1697" spans="9:27" s="3" customFormat="1" ht="12.75">
      <c r="I1697" s="26"/>
      <c r="J1697" s="182"/>
      <c r="K1697" s="182"/>
      <c r="L1697" s="182"/>
      <c r="M1697" s="182"/>
      <c r="N1697" s="182"/>
      <c r="O1697" s="182"/>
      <c r="P1697" s="182"/>
      <c r="Q1697" s="182"/>
      <c r="R1697" s="182"/>
      <c r="S1697" s="182"/>
      <c r="T1697" s="182"/>
      <c r="U1697" s="182"/>
      <c r="V1697" s="182"/>
      <c r="W1697" s="182"/>
      <c r="X1697" s="182"/>
      <c r="Y1697" s="182"/>
      <c r="AA1697" s="183"/>
    </row>
    <row r="1698" spans="9:27" s="3" customFormat="1" ht="12.75">
      <c r="I1698" s="26"/>
      <c r="J1698" s="182"/>
      <c r="K1698" s="182"/>
      <c r="L1698" s="182"/>
      <c r="M1698" s="182"/>
      <c r="N1698" s="182"/>
      <c r="O1698" s="182"/>
      <c r="P1698" s="182"/>
      <c r="Q1698" s="182"/>
      <c r="R1698" s="182"/>
      <c r="S1698" s="182"/>
      <c r="T1698" s="182"/>
      <c r="U1698" s="182"/>
      <c r="V1698" s="182"/>
      <c r="W1698" s="182"/>
      <c r="X1698" s="182"/>
      <c r="Y1698" s="182"/>
      <c r="AA1698" s="183"/>
    </row>
    <row r="1699" spans="9:27" s="3" customFormat="1" ht="12.75">
      <c r="I1699" s="26"/>
      <c r="J1699" s="182"/>
      <c r="K1699" s="182"/>
      <c r="L1699" s="182"/>
      <c r="M1699" s="182"/>
      <c r="N1699" s="182"/>
      <c r="O1699" s="182"/>
      <c r="P1699" s="182"/>
      <c r="Q1699" s="182"/>
      <c r="R1699" s="182"/>
      <c r="S1699" s="182"/>
      <c r="T1699" s="182"/>
      <c r="U1699" s="182"/>
      <c r="V1699" s="182"/>
      <c r="W1699" s="182"/>
      <c r="X1699" s="182"/>
      <c r="Y1699" s="182"/>
      <c r="AA1699" s="183"/>
    </row>
    <row r="1700" spans="9:27" s="3" customFormat="1" ht="12.75">
      <c r="I1700" s="26"/>
      <c r="J1700" s="182"/>
      <c r="K1700" s="182"/>
      <c r="L1700" s="182"/>
      <c r="M1700" s="182"/>
      <c r="N1700" s="182"/>
      <c r="O1700" s="182"/>
      <c r="P1700" s="182"/>
      <c r="Q1700" s="182"/>
      <c r="R1700" s="182"/>
      <c r="S1700" s="182"/>
      <c r="T1700" s="182"/>
      <c r="U1700" s="182"/>
      <c r="V1700" s="182"/>
      <c r="W1700" s="182"/>
      <c r="X1700" s="182"/>
      <c r="Y1700" s="182"/>
      <c r="AA1700" s="183"/>
    </row>
    <row r="1701" spans="9:27" s="3" customFormat="1" ht="12.75">
      <c r="I1701" s="26"/>
      <c r="J1701" s="182"/>
      <c r="K1701" s="182"/>
      <c r="L1701" s="182"/>
      <c r="M1701" s="182"/>
      <c r="N1701" s="182"/>
      <c r="O1701" s="182"/>
      <c r="P1701" s="182"/>
      <c r="Q1701" s="182"/>
      <c r="R1701" s="182"/>
      <c r="S1701" s="182"/>
      <c r="T1701" s="182"/>
      <c r="U1701" s="182"/>
      <c r="V1701" s="182"/>
      <c r="W1701" s="182"/>
      <c r="X1701" s="182"/>
      <c r="Y1701" s="182"/>
      <c r="AA1701" s="183"/>
    </row>
    <row r="1702" spans="9:27" s="3" customFormat="1" ht="12.75">
      <c r="I1702" s="26"/>
      <c r="J1702" s="182"/>
      <c r="K1702" s="182"/>
      <c r="L1702" s="182"/>
      <c r="M1702" s="182"/>
      <c r="N1702" s="182"/>
      <c r="O1702" s="182"/>
      <c r="P1702" s="182"/>
      <c r="Q1702" s="182"/>
      <c r="R1702" s="182"/>
      <c r="S1702" s="182"/>
      <c r="T1702" s="182"/>
      <c r="U1702" s="182"/>
      <c r="V1702" s="182"/>
      <c r="W1702" s="182"/>
      <c r="X1702" s="182"/>
      <c r="Y1702" s="182"/>
      <c r="AA1702" s="183"/>
    </row>
    <row r="1703" spans="9:27" s="3" customFormat="1" ht="12.75">
      <c r="I1703" s="26"/>
      <c r="J1703" s="182"/>
      <c r="K1703" s="182"/>
      <c r="L1703" s="182"/>
      <c r="M1703" s="182"/>
      <c r="N1703" s="182"/>
      <c r="O1703" s="182"/>
      <c r="P1703" s="182"/>
      <c r="Q1703" s="182"/>
      <c r="R1703" s="182"/>
      <c r="S1703" s="182"/>
      <c r="T1703" s="182"/>
      <c r="U1703" s="182"/>
      <c r="V1703" s="182"/>
      <c r="W1703" s="182"/>
      <c r="X1703" s="182"/>
      <c r="Y1703" s="182"/>
      <c r="AA1703" s="183"/>
    </row>
    <row r="1704" spans="9:27" s="3" customFormat="1" ht="12.75">
      <c r="I1704" s="26"/>
      <c r="J1704" s="182"/>
      <c r="K1704" s="182"/>
      <c r="L1704" s="182"/>
      <c r="M1704" s="182"/>
      <c r="N1704" s="182"/>
      <c r="O1704" s="182"/>
      <c r="P1704" s="182"/>
      <c r="Q1704" s="182"/>
      <c r="R1704" s="182"/>
      <c r="S1704" s="182"/>
      <c r="T1704" s="182"/>
      <c r="U1704" s="182"/>
      <c r="V1704" s="182"/>
      <c r="W1704" s="182"/>
      <c r="X1704" s="182"/>
      <c r="Y1704" s="182"/>
      <c r="AA1704" s="183"/>
    </row>
    <row r="1705" spans="9:27" s="3" customFormat="1" ht="12.75">
      <c r="I1705" s="26"/>
      <c r="J1705" s="182"/>
      <c r="K1705" s="182"/>
      <c r="L1705" s="182"/>
      <c r="M1705" s="182"/>
      <c r="N1705" s="182"/>
      <c r="O1705" s="182"/>
      <c r="P1705" s="182"/>
      <c r="Q1705" s="182"/>
      <c r="R1705" s="182"/>
      <c r="S1705" s="182"/>
      <c r="T1705" s="182"/>
      <c r="U1705" s="182"/>
      <c r="V1705" s="182"/>
      <c r="W1705" s="182"/>
      <c r="X1705" s="182"/>
      <c r="Y1705" s="182"/>
      <c r="AA1705" s="183"/>
    </row>
    <row r="1706" spans="9:27" s="3" customFormat="1" ht="12.75">
      <c r="I1706" s="26"/>
      <c r="J1706" s="182"/>
      <c r="K1706" s="182"/>
      <c r="L1706" s="182"/>
      <c r="M1706" s="182"/>
      <c r="N1706" s="182"/>
      <c r="O1706" s="182"/>
      <c r="P1706" s="182"/>
      <c r="Q1706" s="182"/>
      <c r="R1706" s="182"/>
      <c r="S1706" s="182"/>
      <c r="T1706" s="182"/>
      <c r="U1706" s="182"/>
      <c r="V1706" s="182"/>
      <c r="W1706" s="182"/>
      <c r="X1706" s="182"/>
      <c r="Y1706" s="182"/>
      <c r="AA1706" s="183"/>
    </row>
    <row r="1707" spans="9:27" s="3" customFormat="1" ht="12.75">
      <c r="I1707" s="26"/>
      <c r="J1707" s="182"/>
      <c r="K1707" s="182"/>
      <c r="L1707" s="182"/>
      <c r="M1707" s="182"/>
      <c r="N1707" s="182"/>
      <c r="O1707" s="182"/>
      <c r="P1707" s="182"/>
      <c r="Q1707" s="182"/>
      <c r="R1707" s="182"/>
      <c r="S1707" s="182"/>
      <c r="T1707" s="182"/>
      <c r="U1707" s="182"/>
      <c r="V1707" s="182"/>
      <c r="W1707" s="182"/>
      <c r="X1707" s="182"/>
      <c r="Y1707" s="182"/>
      <c r="AA1707" s="183"/>
    </row>
    <row r="1708" spans="9:27" s="3" customFormat="1" ht="12.75">
      <c r="I1708" s="26"/>
      <c r="J1708" s="182"/>
      <c r="K1708" s="182"/>
      <c r="L1708" s="182"/>
      <c r="M1708" s="182"/>
      <c r="N1708" s="182"/>
      <c r="O1708" s="182"/>
      <c r="P1708" s="182"/>
      <c r="Q1708" s="182"/>
      <c r="R1708" s="182"/>
      <c r="S1708" s="182"/>
      <c r="T1708" s="182"/>
      <c r="U1708" s="182"/>
      <c r="V1708" s="182"/>
      <c r="W1708" s="182"/>
      <c r="X1708" s="182"/>
      <c r="Y1708" s="182"/>
      <c r="AA1708" s="183"/>
    </row>
    <row r="1709" spans="9:27" s="3" customFormat="1" ht="12.75">
      <c r="I1709" s="26"/>
      <c r="J1709" s="182"/>
      <c r="K1709" s="182"/>
      <c r="L1709" s="182"/>
      <c r="M1709" s="182"/>
      <c r="N1709" s="182"/>
      <c r="O1709" s="182"/>
      <c r="P1709" s="182"/>
      <c r="Q1709" s="182"/>
      <c r="R1709" s="182"/>
      <c r="S1709" s="182"/>
      <c r="T1709" s="182"/>
      <c r="U1709" s="182"/>
      <c r="V1709" s="182"/>
      <c r="W1709" s="182"/>
      <c r="X1709" s="182"/>
      <c r="Y1709" s="182"/>
      <c r="AA1709" s="183"/>
    </row>
    <row r="1710" spans="9:27" s="3" customFormat="1" ht="12.75">
      <c r="I1710" s="26"/>
      <c r="J1710" s="182"/>
      <c r="K1710" s="182"/>
      <c r="L1710" s="182"/>
      <c r="M1710" s="182"/>
      <c r="N1710" s="182"/>
      <c r="O1710" s="182"/>
      <c r="P1710" s="182"/>
      <c r="Q1710" s="182"/>
      <c r="R1710" s="182"/>
      <c r="S1710" s="182"/>
      <c r="T1710" s="182"/>
      <c r="U1710" s="182"/>
      <c r="V1710" s="182"/>
      <c r="W1710" s="182"/>
      <c r="X1710" s="182"/>
      <c r="Y1710" s="182"/>
      <c r="AA1710" s="183"/>
    </row>
    <row r="1711" spans="9:27" s="3" customFormat="1" ht="12.75">
      <c r="I1711" s="26"/>
      <c r="J1711" s="182"/>
      <c r="K1711" s="182"/>
      <c r="L1711" s="182"/>
      <c r="M1711" s="182"/>
      <c r="N1711" s="182"/>
      <c r="O1711" s="182"/>
      <c r="P1711" s="182"/>
      <c r="Q1711" s="182"/>
      <c r="R1711" s="182"/>
      <c r="S1711" s="182"/>
      <c r="T1711" s="182"/>
      <c r="U1711" s="182"/>
      <c r="V1711" s="182"/>
      <c r="W1711" s="182"/>
      <c r="X1711" s="182"/>
      <c r="Y1711" s="182"/>
      <c r="AA1711" s="183"/>
    </row>
    <row r="1712" spans="9:27" s="3" customFormat="1" ht="12.75">
      <c r="I1712" s="26"/>
      <c r="J1712" s="182"/>
      <c r="K1712" s="182"/>
      <c r="L1712" s="182"/>
      <c r="M1712" s="182"/>
      <c r="N1712" s="182"/>
      <c r="O1712" s="182"/>
      <c r="P1712" s="182"/>
      <c r="Q1712" s="182"/>
      <c r="R1712" s="182"/>
      <c r="S1712" s="182"/>
      <c r="T1712" s="182"/>
      <c r="U1712" s="182"/>
      <c r="V1712" s="182"/>
      <c r="W1712" s="182"/>
      <c r="X1712" s="182"/>
      <c r="Y1712" s="182"/>
      <c r="AA1712" s="183"/>
    </row>
    <row r="1713" spans="9:27" s="3" customFormat="1" ht="12.75">
      <c r="I1713" s="26"/>
      <c r="J1713" s="182"/>
      <c r="K1713" s="182"/>
      <c r="L1713" s="182"/>
      <c r="M1713" s="182"/>
      <c r="N1713" s="182"/>
      <c r="O1713" s="182"/>
      <c r="P1713" s="182"/>
      <c r="Q1713" s="182"/>
      <c r="R1713" s="182"/>
      <c r="S1713" s="182"/>
      <c r="T1713" s="182"/>
      <c r="U1713" s="182"/>
      <c r="V1713" s="182"/>
      <c r="W1713" s="182"/>
      <c r="X1713" s="182"/>
      <c r="Y1713" s="182"/>
      <c r="AA1713" s="183"/>
    </row>
    <row r="1714" spans="9:27" s="3" customFormat="1" ht="12.75">
      <c r="I1714" s="26"/>
      <c r="J1714" s="182"/>
      <c r="K1714" s="182"/>
      <c r="L1714" s="182"/>
      <c r="M1714" s="182"/>
      <c r="N1714" s="182"/>
      <c r="O1714" s="182"/>
      <c r="P1714" s="182"/>
      <c r="Q1714" s="182"/>
      <c r="R1714" s="182"/>
      <c r="S1714" s="182"/>
      <c r="T1714" s="182"/>
      <c r="U1714" s="182"/>
      <c r="V1714" s="182"/>
      <c r="W1714" s="182"/>
      <c r="X1714" s="182"/>
      <c r="Y1714" s="182"/>
      <c r="AA1714" s="183"/>
    </row>
    <row r="1715" spans="9:27" s="3" customFormat="1" ht="12.75">
      <c r="I1715" s="26"/>
      <c r="J1715" s="182"/>
      <c r="K1715" s="182"/>
      <c r="L1715" s="182"/>
      <c r="M1715" s="182"/>
      <c r="N1715" s="182"/>
      <c r="O1715" s="182"/>
      <c r="P1715" s="182"/>
      <c r="Q1715" s="182"/>
      <c r="R1715" s="182"/>
      <c r="S1715" s="182"/>
      <c r="T1715" s="182"/>
      <c r="U1715" s="182"/>
      <c r="V1715" s="182"/>
      <c r="W1715" s="182"/>
      <c r="X1715" s="182"/>
      <c r="Y1715" s="182"/>
      <c r="AA1715" s="183"/>
    </row>
    <row r="1716" spans="9:27" s="3" customFormat="1" ht="12.75">
      <c r="I1716" s="26"/>
      <c r="J1716" s="182"/>
      <c r="K1716" s="182"/>
      <c r="L1716" s="182"/>
      <c r="M1716" s="182"/>
      <c r="N1716" s="182"/>
      <c r="O1716" s="182"/>
      <c r="P1716" s="182"/>
      <c r="Q1716" s="182"/>
      <c r="R1716" s="182"/>
      <c r="S1716" s="182"/>
      <c r="T1716" s="182"/>
      <c r="U1716" s="182"/>
      <c r="V1716" s="182"/>
      <c r="W1716" s="182"/>
      <c r="X1716" s="182"/>
      <c r="Y1716" s="182"/>
      <c r="AA1716" s="183"/>
    </row>
    <row r="1717" spans="9:27" s="3" customFormat="1" ht="12.75">
      <c r="I1717" s="26"/>
      <c r="J1717" s="182"/>
      <c r="K1717" s="182"/>
      <c r="L1717" s="182"/>
      <c r="M1717" s="182"/>
      <c r="N1717" s="182"/>
      <c r="O1717" s="182"/>
      <c r="P1717" s="182"/>
      <c r="Q1717" s="182"/>
      <c r="R1717" s="182"/>
      <c r="S1717" s="182"/>
      <c r="T1717" s="182"/>
      <c r="U1717" s="182"/>
      <c r="V1717" s="182"/>
      <c r="W1717" s="182"/>
      <c r="X1717" s="182"/>
      <c r="Y1717" s="182"/>
      <c r="AA1717" s="183"/>
    </row>
    <row r="1718" spans="9:27" s="3" customFormat="1" ht="12.75">
      <c r="I1718" s="26"/>
      <c r="J1718" s="182"/>
      <c r="K1718" s="182"/>
      <c r="L1718" s="182"/>
      <c r="M1718" s="182"/>
      <c r="N1718" s="182"/>
      <c r="O1718" s="182"/>
      <c r="P1718" s="182"/>
      <c r="Q1718" s="182"/>
      <c r="R1718" s="182"/>
      <c r="S1718" s="182"/>
      <c r="T1718" s="182"/>
      <c r="U1718" s="182"/>
      <c r="V1718" s="182"/>
      <c r="W1718" s="182"/>
      <c r="X1718" s="182"/>
      <c r="Y1718" s="182"/>
      <c r="AA1718" s="183"/>
    </row>
    <row r="1719" spans="9:27" s="3" customFormat="1" ht="12.75">
      <c r="I1719" s="26"/>
      <c r="J1719" s="182"/>
      <c r="K1719" s="182"/>
      <c r="L1719" s="182"/>
      <c r="M1719" s="182"/>
      <c r="N1719" s="182"/>
      <c r="O1719" s="182"/>
      <c r="P1719" s="182"/>
      <c r="Q1719" s="182"/>
      <c r="R1719" s="182"/>
      <c r="S1719" s="182"/>
      <c r="T1719" s="182"/>
      <c r="U1719" s="182"/>
      <c r="V1719" s="182"/>
      <c r="W1719" s="182"/>
      <c r="X1719" s="182"/>
      <c r="Y1719" s="182"/>
      <c r="AA1719" s="183"/>
    </row>
    <row r="1720" spans="9:27" s="3" customFormat="1" ht="12.75">
      <c r="I1720" s="26"/>
      <c r="J1720" s="182"/>
      <c r="K1720" s="182"/>
      <c r="L1720" s="182"/>
      <c r="M1720" s="182"/>
      <c r="N1720" s="182"/>
      <c r="O1720" s="182"/>
      <c r="P1720" s="182"/>
      <c r="Q1720" s="182"/>
      <c r="R1720" s="182"/>
      <c r="S1720" s="182"/>
      <c r="T1720" s="182"/>
      <c r="U1720" s="182"/>
      <c r="V1720" s="182"/>
      <c r="W1720" s="182"/>
      <c r="X1720" s="182"/>
      <c r="Y1720" s="182"/>
      <c r="AA1720" s="183"/>
    </row>
    <row r="1721" spans="9:27" s="3" customFormat="1" ht="12.75">
      <c r="I1721" s="26"/>
      <c r="J1721" s="182"/>
      <c r="K1721" s="182"/>
      <c r="L1721" s="182"/>
      <c r="M1721" s="182"/>
      <c r="N1721" s="182"/>
      <c r="O1721" s="182"/>
      <c r="P1721" s="182"/>
      <c r="Q1721" s="182"/>
      <c r="R1721" s="182"/>
      <c r="S1721" s="182"/>
      <c r="T1721" s="182"/>
      <c r="U1721" s="182"/>
      <c r="V1721" s="182"/>
      <c r="W1721" s="182"/>
      <c r="X1721" s="182"/>
      <c r="Y1721" s="182"/>
      <c r="AA1721" s="183"/>
    </row>
    <row r="1722" spans="9:27" s="3" customFormat="1" ht="12.75">
      <c r="I1722" s="26"/>
      <c r="J1722" s="182"/>
      <c r="K1722" s="182"/>
      <c r="L1722" s="182"/>
      <c r="M1722" s="182"/>
      <c r="N1722" s="182"/>
      <c r="O1722" s="182"/>
      <c r="P1722" s="182"/>
      <c r="Q1722" s="182"/>
      <c r="R1722" s="182"/>
      <c r="S1722" s="182"/>
      <c r="T1722" s="182"/>
      <c r="U1722" s="182"/>
      <c r="V1722" s="182"/>
      <c r="W1722" s="182"/>
      <c r="X1722" s="182"/>
      <c r="Y1722" s="182"/>
      <c r="AA1722" s="183"/>
    </row>
    <row r="1723" spans="9:27" s="3" customFormat="1" ht="12.75">
      <c r="I1723" s="26"/>
      <c r="J1723" s="182"/>
      <c r="K1723" s="182"/>
      <c r="L1723" s="182"/>
      <c r="M1723" s="182"/>
      <c r="N1723" s="182"/>
      <c r="O1723" s="182"/>
      <c r="P1723" s="182"/>
      <c r="Q1723" s="182"/>
      <c r="R1723" s="182"/>
      <c r="S1723" s="182"/>
      <c r="T1723" s="182"/>
      <c r="U1723" s="182"/>
      <c r="V1723" s="182"/>
      <c r="W1723" s="182"/>
      <c r="X1723" s="182"/>
      <c r="Y1723" s="182"/>
      <c r="AA1723" s="183"/>
    </row>
    <row r="1724" spans="9:27" s="3" customFormat="1" ht="12.75">
      <c r="I1724" s="26"/>
      <c r="J1724" s="182"/>
      <c r="K1724" s="182"/>
      <c r="L1724" s="182"/>
      <c r="M1724" s="182"/>
      <c r="N1724" s="182"/>
      <c r="O1724" s="182"/>
      <c r="P1724" s="182"/>
      <c r="Q1724" s="182"/>
      <c r="R1724" s="182"/>
      <c r="S1724" s="182"/>
      <c r="T1724" s="182"/>
      <c r="U1724" s="182"/>
      <c r="V1724" s="182"/>
      <c r="W1724" s="182"/>
      <c r="X1724" s="182"/>
      <c r="Y1724" s="182"/>
      <c r="AA1724" s="183"/>
    </row>
    <row r="1725" spans="9:27" s="3" customFormat="1" ht="12.75">
      <c r="I1725" s="26"/>
      <c r="J1725" s="182"/>
      <c r="K1725" s="182"/>
      <c r="L1725" s="182"/>
      <c r="M1725" s="182"/>
      <c r="N1725" s="182"/>
      <c r="O1725" s="182"/>
      <c r="P1725" s="182"/>
      <c r="Q1725" s="182"/>
      <c r="R1725" s="182"/>
      <c r="S1725" s="182"/>
      <c r="T1725" s="182"/>
      <c r="U1725" s="182"/>
      <c r="V1725" s="182"/>
      <c r="W1725" s="182"/>
      <c r="X1725" s="182"/>
      <c r="Y1725" s="182"/>
      <c r="AA1725" s="183"/>
    </row>
    <row r="1726" spans="9:27" s="3" customFormat="1" ht="12.75">
      <c r="I1726" s="26"/>
      <c r="J1726" s="182"/>
      <c r="K1726" s="182"/>
      <c r="L1726" s="182"/>
      <c r="M1726" s="182"/>
      <c r="N1726" s="182"/>
      <c r="O1726" s="182"/>
      <c r="P1726" s="182"/>
      <c r="Q1726" s="182"/>
      <c r="R1726" s="182"/>
      <c r="S1726" s="182"/>
      <c r="T1726" s="182"/>
      <c r="U1726" s="182"/>
      <c r="V1726" s="182"/>
      <c r="W1726" s="182"/>
      <c r="X1726" s="182"/>
      <c r="Y1726" s="182"/>
      <c r="AA1726" s="183"/>
    </row>
    <row r="1727" spans="9:27" s="3" customFormat="1" ht="12.75">
      <c r="I1727" s="26"/>
      <c r="J1727" s="182"/>
      <c r="K1727" s="182"/>
      <c r="L1727" s="182"/>
      <c r="M1727" s="182"/>
      <c r="N1727" s="182"/>
      <c r="O1727" s="182"/>
      <c r="P1727" s="182"/>
      <c r="Q1727" s="182"/>
      <c r="R1727" s="182"/>
      <c r="S1727" s="182"/>
      <c r="T1727" s="182"/>
      <c r="U1727" s="182"/>
      <c r="V1727" s="182"/>
      <c r="W1727" s="182"/>
      <c r="X1727" s="182"/>
      <c r="Y1727" s="182"/>
      <c r="AA1727" s="183"/>
    </row>
    <row r="1728" spans="9:27" s="3" customFormat="1" ht="12.75">
      <c r="I1728" s="26"/>
      <c r="J1728" s="182"/>
      <c r="K1728" s="182"/>
      <c r="L1728" s="182"/>
      <c r="M1728" s="182"/>
      <c r="N1728" s="182"/>
      <c r="O1728" s="182"/>
      <c r="P1728" s="182"/>
      <c r="Q1728" s="182"/>
      <c r="R1728" s="182"/>
      <c r="S1728" s="182"/>
      <c r="T1728" s="182"/>
      <c r="U1728" s="182"/>
      <c r="V1728" s="182"/>
      <c r="W1728" s="182"/>
      <c r="X1728" s="182"/>
      <c r="Y1728" s="182"/>
      <c r="AA1728" s="183"/>
    </row>
    <row r="1729" spans="9:27" s="3" customFormat="1" ht="12.75">
      <c r="I1729" s="26"/>
      <c r="J1729" s="182"/>
      <c r="K1729" s="182"/>
      <c r="L1729" s="182"/>
      <c r="M1729" s="182"/>
      <c r="N1729" s="182"/>
      <c r="O1729" s="182"/>
      <c r="P1729" s="182"/>
      <c r="Q1729" s="182"/>
      <c r="R1729" s="182"/>
      <c r="S1729" s="182"/>
      <c r="T1729" s="182"/>
      <c r="U1729" s="182"/>
      <c r="V1729" s="182"/>
      <c r="W1729" s="182"/>
      <c r="X1729" s="182"/>
      <c r="Y1729" s="182"/>
      <c r="AA1729" s="183"/>
    </row>
    <row r="1730" spans="9:27" s="3" customFormat="1" ht="12.75">
      <c r="I1730" s="26"/>
      <c r="J1730" s="182"/>
      <c r="K1730" s="182"/>
      <c r="L1730" s="182"/>
      <c r="M1730" s="182"/>
      <c r="N1730" s="182"/>
      <c r="O1730" s="182"/>
      <c r="P1730" s="182"/>
      <c r="Q1730" s="182"/>
      <c r="R1730" s="182"/>
      <c r="S1730" s="182"/>
      <c r="T1730" s="182"/>
      <c r="U1730" s="182"/>
      <c r="V1730" s="182"/>
      <c r="W1730" s="182"/>
      <c r="X1730" s="182"/>
      <c r="Y1730" s="182"/>
      <c r="AA1730" s="183"/>
    </row>
    <row r="1731" spans="9:27" s="3" customFormat="1" ht="12.75">
      <c r="I1731" s="26"/>
      <c r="J1731" s="182"/>
      <c r="K1731" s="182"/>
      <c r="L1731" s="182"/>
      <c r="M1731" s="182"/>
      <c r="N1731" s="182"/>
      <c r="O1731" s="182"/>
      <c r="P1731" s="182"/>
      <c r="Q1731" s="182"/>
      <c r="R1731" s="182"/>
      <c r="S1731" s="182"/>
      <c r="T1731" s="182"/>
      <c r="U1731" s="182"/>
      <c r="V1731" s="182"/>
      <c r="W1731" s="182"/>
      <c r="X1731" s="182"/>
      <c r="Y1731" s="182"/>
      <c r="AA1731" s="183"/>
    </row>
    <row r="1732" spans="9:27" s="3" customFormat="1" ht="12.75">
      <c r="I1732" s="26"/>
      <c r="J1732" s="182"/>
      <c r="K1732" s="182"/>
      <c r="L1732" s="182"/>
      <c r="M1732" s="182"/>
      <c r="N1732" s="182"/>
      <c r="O1732" s="182"/>
      <c r="P1732" s="182"/>
      <c r="Q1732" s="182"/>
      <c r="R1732" s="182"/>
      <c r="S1732" s="182"/>
      <c r="T1732" s="182"/>
      <c r="U1732" s="182"/>
      <c r="V1732" s="182"/>
      <c r="W1732" s="182"/>
      <c r="X1732" s="182"/>
      <c r="Y1732" s="182"/>
      <c r="AA1732" s="183"/>
    </row>
    <row r="1733" spans="9:27" s="3" customFormat="1" ht="12.75">
      <c r="I1733" s="26"/>
      <c r="J1733" s="182"/>
      <c r="K1733" s="182"/>
      <c r="L1733" s="182"/>
      <c r="M1733" s="182"/>
      <c r="N1733" s="182"/>
      <c r="O1733" s="182"/>
      <c r="P1733" s="182"/>
      <c r="Q1733" s="182"/>
      <c r="R1733" s="182"/>
      <c r="S1733" s="182"/>
      <c r="T1733" s="182"/>
      <c r="U1733" s="182"/>
      <c r="V1733" s="182"/>
      <c r="W1733" s="182"/>
      <c r="X1733" s="182"/>
      <c r="Y1733" s="182"/>
      <c r="AA1733" s="183"/>
    </row>
    <row r="1734" spans="9:27" s="3" customFormat="1" ht="12.75">
      <c r="I1734" s="26"/>
      <c r="J1734" s="182"/>
      <c r="K1734" s="182"/>
      <c r="L1734" s="182"/>
      <c r="M1734" s="182"/>
      <c r="N1734" s="182"/>
      <c r="O1734" s="182"/>
      <c r="P1734" s="182"/>
      <c r="Q1734" s="182"/>
      <c r="R1734" s="182"/>
      <c r="S1734" s="182"/>
      <c r="T1734" s="182"/>
      <c r="U1734" s="182"/>
      <c r="V1734" s="182"/>
      <c r="W1734" s="182"/>
      <c r="X1734" s="182"/>
      <c r="Y1734" s="182"/>
      <c r="AA1734" s="183"/>
    </row>
    <row r="1735" spans="9:27" s="3" customFormat="1" ht="12.75">
      <c r="I1735" s="26"/>
      <c r="J1735" s="182"/>
      <c r="K1735" s="182"/>
      <c r="L1735" s="182"/>
      <c r="M1735" s="182"/>
      <c r="N1735" s="182"/>
      <c r="O1735" s="182"/>
      <c r="P1735" s="182"/>
      <c r="Q1735" s="182"/>
      <c r="R1735" s="182"/>
      <c r="S1735" s="182"/>
      <c r="T1735" s="182"/>
      <c r="U1735" s="182"/>
      <c r="V1735" s="182"/>
      <c r="W1735" s="182"/>
      <c r="X1735" s="182"/>
      <c r="Y1735" s="182"/>
      <c r="AA1735" s="183"/>
    </row>
    <row r="1736" spans="9:27" s="3" customFormat="1" ht="12.75">
      <c r="I1736" s="26"/>
      <c r="J1736" s="182"/>
      <c r="K1736" s="182"/>
      <c r="L1736" s="182"/>
      <c r="M1736" s="182"/>
      <c r="N1736" s="182"/>
      <c r="O1736" s="182"/>
      <c r="P1736" s="182"/>
      <c r="Q1736" s="182"/>
      <c r="R1736" s="182"/>
      <c r="S1736" s="182"/>
      <c r="T1736" s="182"/>
      <c r="U1736" s="182"/>
      <c r="V1736" s="182"/>
      <c r="W1736" s="182"/>
      <c r="X1736" s="182"/>
      <c r="Y1736" s="182"/>
      <c r="AA1736" s="183"/>
    </row>
    <row r="1737" spans="9:27" s="3" customFormat="1" ht="12.75">
      <c r="I1737" s="26"/>
      <c r="J1737" s="182"/>
      <c r="K1737" s="182"/>
      <c r="L1737" s="182"/>
      <c r="M1737" s="182"/>
      <c r="N1737" s="182"/>
      <c r="O1737" s="182"/>
      <c r="P1737" s="182"/>
      <c r="Q1737" s="182"/>
      <c r="R1737" s="182"/>
      <c r="S1737" s="182"/>
      <c r="T1737" s="182"/>
      <c r="U1737" s="182"/>
      <c r="V1737" s="182"/>
      <c r="W1737" s="182"/>
      <c r="X1737" s="182"/>
      <c r="Y1737" s="182"/>
      <c r="AA1737" s="183"/>
    </row>
    <row r="1738" spans="9:27" s="3" customFormat="1" ht="12.75">
      <c r="I1738" s="26"/>
      <c r="J1738" s="182"/>
      <c r="K1738" s="182"/>
      <c r="L1738" s="182"/>
      <c r="M1738" s="182"/>
      <c r="N1738" s="182"/>
      <c r="O1738" s="182"/>
      <c r="P1738" s="182"/>
      <c r="Q1738" s="182"/>
      <c r="R1738" s="182"/>
      <c r="S1738" s="182"/>
      <c r="T1738" s="182"/>
      <c r="U1738" s="182"/>
      <c r="V1738" s="182"/>
      <c r="W1738" s="182"/>
      <c r="X1738" s="182"/>
      <c r="Y1738" s="182"/>
      <c r="AA1738" s="183"/>
    </row>
    <row r="1739" spans="9:27" s="3" customFormat="1" ht="12.75">
      <c r="I1739" s="26"/>
      <c r="J1739" s="182"/>
      <c r="K1739" s="182"/>
      <c r="L1739" s="182"/>
      <c r="M1739" s="182"/>
      <c r="N1739" s="182"/>
      <c r="O1739" s="182"/>
      <c r="P1739" s="182"/>
      <c r="Q1739" s="182"/>
      <c r="R1739" s="182"/>
      <c r="S1739" s="182"/>
      <c r="T1739" s="182"/>
      <c r="U1739" s="182"/>
      <c r="V1739" s="182"/>
      <c r="W1739" s="182"/>
      <c r="X1739" s="182"/>
      <c r="Y1739" s="182"/>
      <c r="AA1739" s="183"/>
    </row>
    <row r="1740" spans="9:27" s="3" customFormat="1" ht="12.75">
      <c r="I1740" s="26"/>
      <c r="J1740" s="182"/>
      <c r="K1740" s="182"/>
      <c r="L1740" s="182"/>
      <c r="M1740" s="182"/>
      <c r="N1740" s="182"/>
      <c r="O1740" s="182"/>
      <c r="P1740" s="182"/>
      <c r="Q1740" s="182"/>
      <c r="R1740" s="182"/>
      <c r="S1740" s="182"/>
      <c r="T1740" s="182"/>
      <c r="U1740" s="182"/>
      <c r="V1740" s="182"/>
      <c r="W1740" s="182"/>
      <c r="X1740" s="182"/>
      <c r="Y1740" s="182"/>
      <c r="AA1740" s="183"/>
    </row>
    <row r="1741" spans="9:27" s="3" customFormat="1" ht="12.75">
      <c r="I1741" s="26"/>
      <c r="J1741" s="182"/>
      <c r="K1741" s="182"/>
      <c r="L1741" s="182"/>
      <c r="M1741" s="182"/>
      <c r="N1741" s="182"/>
      <c r="O1741" s="182"/>
      <c r="P1741" s="182"/>
      <c r="Q1741" s="182"/>
      <c r="R1741" s="182"/>
      <c r="S1741" s="182"/>
      <c r="T1741" s="182"/>
      <c r="U1741" s="182"/>
      <c r="V1741" s="182"/>
      <c r="W1741" s="182"/>
      <c r="X1741" s="182"/>
      <c r="Y1741" s="182"/>
      <c r="AA1741" s="183"/>
    </row>
    <row r="1742" spans="9:27" s="3" customFormat="1" ht="12.75">
      <c r="I1742" s="26"/>
      <c r="J1742" s="182"/>
      <c r="K1742" s="182"/>
      <c r="L1742" s="182"/>
      <c r="M1742" s="182"/>
      <c r="N1742" s="182"/>
      <c r="O1742" s="182"/>
      <c r="P1742" s="182"/>
      <c r="Q1742" s="182"/>
      <c r="R1742" s="182"/>
      <c r="S1742" s="182"/>
      <c r="T1742" s="182"/>
      <c r="U1742" s="182"/>
      <c r="V1742" s="182"/>
      <c r="W1742" s="182"/>
      <c r="X1742" s="182"/>
      <c r="Y1742" s="182"/>
      <c r="AA1742" s="183"/>
    </row>
    <row r="1743" spans="9:27" s="3" customFormat="1" ht="12.75">
      <c r="I1743" s="26"/>
      <c r="J1743" s="182"/>
      <c r="K1743" s="182"/>
      <c r="L1743" s="182"/>
      <c r="M1743" s="182"/>
      <c r="N1743" s="182"/>
      <c r="O1743" s="182"/>
      <c r="P1743" s="182"/>
      <c r="Q1743" s="182"/>
      <c r="R1743" s="182"/>
      <c r="S1743" s="182"/>
      <c r="T1743" s="182"/>
      <c r="U1743" s="182"/>
      <c r="V1743" s="182"/>
      <c r="W1743" s="182"/>
      <c r="X1743" s="182"/>
      <c r="Y1743" s="182"/>
      <c r="AA1743" s="183"/>
    </row>
    <row r="1744" spans="9:27" s="3" customFormat="1" ht="12.75">
      <c r="I1744" s="26"/>
      <c r="J1744" s="182"/>
      <c r="K1744" s="182"/>
      <c r="L1744" s="182"/>
      <c r="M1744" s="182"/>
      <c r="N1744" s="182"/>
      <c r="O1744" s="182"/>
      <c r="P1744" s="182"/>
      <c r="Q1744" s="182"/>
      <c r="R1744" s="182"/>
      <c r="S1744" s="182"/>
      <c r="T1744" s="182"/>
      <c r="U1744" s="182"/>
      <c r="V1744" s="182"/>
      <c r="W1744" s="182"/>
      <c r="X1744" s="182"/>
      <c r="Y1744" s="182"/>
      <c r="AA1744" s="183"/>
    </row>
    <row r="1745" spans="9:27" s="3" customFormat="1" ht="12.75">
      <c r="I1745" s="26"/>
      <c r="J1745" s="182"/>
      <c r="K1745" s="182"/>
      <c r="L1745" s="182"/>
      <c r="M1745" s="182"/>
      <c r="N1745" s="182"/>
      <c r="O1745" s="182"/>
      <c r="P1745" s="182"/>
      <c r="Q1745" s="182"/>
      <c r="R1745" s="182"/>
      <c r="S1745" s="182"/>
      <c r="T1745" s="182"/>
      <c r="U1745" s="182"/>
      <c r="V1745" s="182"/>
      <c r="W1745" s="182"/>
      <c r="X1745" s="182"/>
      <c r="Y1745" s="182"/>
      <c r="AA1745" s="183"/>
    </row>
    <row r="1746" spans="9:27" s="3" customFormat="1" ht="12.75">
      <c r="I1746" s="26"/>
      <c r="J1746" s="182"/>
      <c r="K1746" s="182"/>
      <c r="L1746" s="182"/>
      <c r="M1746" s="182"/>
      <c r="N1746" s="182"/>
      <c r="O1746" s="182"/>
      <c r="P1746" s="182"/>
      <c r="Q1746" s="182"/>
      <c r="R1746" s="182"/>
      <c r="S1746" s="182"/>
      <c r="T1746" s="182"/>
      <c r="U1746" s="182"/>
      <c r="V1746" s="182"/>
      <c r="W1746" s="182"/>
      <c r="X1746" s="182"/>
      <c r="Y1746" s="182"/>
      <c r="AA1746" s="183"/>
    </row>
    <row r="1747" spans="9:27" s="3" customFormat="1" ht="12.75">
      <c r="I1747" s="26"/>
      <c r="J1747" s="182"/>
      <c r="K1747" s="182"/>
      <c r="L1747" s="182"/>
      <c r="M1747" s="182"/>
      <c r="N1747" s="182"/>
      <c r="O1747" s="182"/>
      <c r="P1747" s="182"/>
      <c r="Q1747" s="182"/>
      <c r="R1747" s="182"/>
      <c r="S1747" s="182"/>
      <c r="T1747" s="182"/>
      <c r="U1747" s="182"/>
      <c r="V1747" s="182"/>
      <c r="W1747" s="182"/>
      <c r="X1747" s="182"/>
      <c r="Y1747" s="182"/>
      <c r="AA1747" s="183"/>
    </row>
    <row r="1748" spans="9:27" s="3" customFormat="1" ht="12.75">
      <c r="I1748" s="26"/>
      <c r="J1748" s="182"/>
      <c r="K1748" s="182"/>
      <c r="L1748" s="182"/>
      <c r="M1748" s="182"/>
      <c r="N1748" s="182"/>
      <c r="O1748" s="182"/>
      <c r="P1748" s="182"/>
      <c r="Q1748" s="182"/>
      <c r="R1748" s="182"/>
      <c r="S1748" s="182"/>
      <c r="T1748" s="182"/>
      <c r="U1748" s="182"/>
      <c r="V1748" s="182"/>
      <c r="W1748" s="182"/>
      <c r="X1748" s="182"/>
      <c r="Y1748" s="182"/>
      <c r="AA1748" s="183"/>
    </row>
    <row r="1749" spans="9:27" s="3" customFormat="1" ht="12.75">
      <c r="I1749" s="26"/>
      <c r="J1749" s="182"/>
      <c r="K1749" s="182"/>
      <c r="L1749" s="182"/>
      <c r="M1749" s="182"/>
      <c r="N1749" s="182"/>
      <c r="O1749" s="182"/>
      <c r="P1749" s="182"/>
      <c r="Q1749" s="182"/>
      <c r="R1749" s="182"/>
      <c r="S1749" s="182"/>
      <c r="T1749" s="182"/>
      <c r="U1749" s="182"/>
      <c r="V1749" s="182"/>
      <c r="W1749" s="182"/>
      <c r="X1749" s="182"/>
      <c r="Y1749" s="182"/>
      <c r="AA1749" s="183"/>
    </row>
    <row r="1750" spans="9:27" s="3" customFormat="1" ht="12.75">
      <c r="I1750" s="26"/>
      <c r="J1750" s="182"/>
      <c r="K1750" s="182"/>
      <c r="L1750" s="182"/>
      <c r="M1750" s="182"/>
      <c r="N1750" s="182"/>
      <c r="O1750" s="182"/>
      <c r="P1750" s="182"/>
      <c r="Q1750" s="182"/>
      <c r="R1750" s="182"/>
      <c r="S1750" s="182"/>
      <c r="T1750" s="182"/>
      <c r="U1750" s="182"/>
      <c r="V1750" s="182"/>
      <c r="W1750" s="182"/>
      <c r="X1750" s="182"/>
      <c r="Y1750" s="182"/>
      <c r="AA1750" s="183"/>
    </row>
    <row r="1751" spans="9:27" s="3" customFormat="1" ht="12.75">
      <c r="I1751" s="26"/>
      <c r="J1751" s="182"/>
      <c r="K1751" s="182"/>
      <c r="L1751" s="182"/>
      <c r="M1751" s="182"/>
      <c r="N1751" s="182"/>
      <c r="O1751" s="182"/>
      <c r="P1751" s="182"/>
      <c r="Q1751" s="182"/>
      <c r="R1751" s="182"/>
      <c r="S1751" s="182"/>
      <c r="T1751" s="182"/>
      <c r="U1751" s="182"/>
      <c r="V1751" s="182"/>
      <c r="W1751" s="182"/>
      <c r="X1751" s="182"/>
      <c r="Y1751" s="182"/>
      <c r="AA1751" s="183"/>
    </row>
    <row r="1752" spans="9:27" s="3" customFormat="1" ht="12.75">
      <c r="I1752" s="26"/>
      <c r="J1752" s="182"/>
      <c r="K1752" s="182"/>
      <c r="L1752" s="182"/>
      <c r="M1752" s="182"/>
      <c r="N1752" s="182"/>
      <c r="O1752" s="182"/>
      <c r="P1752" s="182"/>
      <c r="Q1752" s="182"/>
      <c r="R1752" s="182"/>
      <c r="S1752" s="182"/>
      <c r="T1752" s="182"/>
      <c r="U1752" s="182"/>
      <c r="V1752" s="182"/>
      <c r="W1752" s="182"/>
      <c r="X1752" s="182"/>
      <c r="Y1752" s="182"/>
      <c r="AA1752" s="183"/>
    </row>
    <row r="1753" spans="9:27" s="3" customFormat="1" ht="12.75">
      <c r="I1753" s="26"/>
      <c r="J1753" s="182"/>
      <c r="K1753" s="182"/>
      <c r="L1753" s="182"/>
      <c r="M1753" s="182"/>
      <c r="N1753" s="182"/>
      <c r="O1753" s="182"/>
      <c r="P1753" s="182"/>
      <c r="Q1753" s="182"/>
      <c r="R1753" s="182"/>
      <c r="S1753" s="182"/>
      <c r="T1753" s="182"/>
      <c r="U1753" s="182"/>
      <c r="V1753" s="182"/>
      <c r="W1753" s="182"/>
      <c r="X1753" s="182"/>
      <c r="Y1753" s="182"/>
      <c r="AA1753" s="183"/>
    </row>
    <row r="1754" spans="9:27" s="3" customFormat="1" ht="12.75">
      <c r="I1754" s="26"/>
      <c r="J1754" s="182"/>
      <c r="K1754" s="182"/>
      <c r="L1754" s="182"/>
      <c r="M1754" s="182"/>
      <c r="N1754" s="182"/>
      <c r="O1754" s="182"/>
      <c r="P1754" s="182"/>
      <c r="Q1754" s="182"/>
      <c r="R1754" s="182"/>
      <c r="S1754" s="182"/>
      <c r="T1754" s="182"/>
      <c r="U1754" s="182"/>
      <c r="V1754" s="182"/>
      <c r="W1754" s="182"/>
      <c r="X1754" s="182"/>
      <c r="Y1754" s="182"/>
      <c r="AA1754" s="183"/>
    </row>
    <row r="1755" spans="9:27" s="3" customFormat="1" ht="12.75">
      <c r="I1755" s="26"/>
      <c r="J1755" s="182"/>
      <c r="K1755" s="182"/>
      <c r="L1755" s="182"/>
      <c r="M1755" s="182"/>
      <c r="N1755" s="182"/>
      <c r="O1755" s="182"/>
      <c r="P1755" s="182"/>
      <c r="Q1755" s="182"/>
      <c r="R1755" s="182"/>
      <c r="S1755" s="182"/>
      <c r="T1755" s="182"/>
      <c r="U1755" s="182"/>
      <c r="V1755" s="182"/>
      <c r="W1755" s="182"/>
      <c r="X1755" s="182"/>
      <c r="Y1755" s="182"/>
      <c r="AA1755" s="183"/>
    </row>
    <row r="1756" spans="9:27" s="3" customFormat="1" ht="12.75">
      <c r="I1756" s="26"/>
      <c r="J1756" s="182"/>
      <c r="K1756" s="182"/>
      <c r="L1756" s="182"/>
      <c r="M1756" s="182"/>
      <c r="N1756" s="182"/>
      <c r="O1756" s="182"/>
      <c r="P1756" s="182"/>
      <c r="Q1756" s="182"/>
      <c r="R1756" s="182"/>
      <c r="S1756" s="182"/>
      <c r="T1756" s="182"/>
      <c r="U1756" s="182"/>
      <c r="V1756" s="182"/>
      <c r="W1756" s="182"/>
      <c r="X1756" s="182"/>
      <c r="Y1756" s="182"/>
      <c r="AA1756" s="183"/>
    </row>
    <row r="1757" spans="9:27" s="3" customFormat="1" ht="12.75">
      <c r="I1757" s="26"/>
      <c r="J1757" s="182"/>
      <c r="K1757" s="182"/>
      <c r="L1757" s="182"/>
      <c r="M1757" s="182"/>
      <c r="N1757" s="182"/>
      <c r="O1757" s="182"/>
      <c r="P1757" s="182"/>
      <c r="Q1757" s="182"/>
      <c r="R1757" s="182"/>
      <c r="S1757" s="182"/>
      <c r="T1757" s="182"/>
      <c r="U1757" s="182"/>
      <c r="V1757" s="182"/>
      <c r="W1757" s="182"/>
      <c r="X1757" s="182"/>
      <c r="Y1757" s="182"/>
      <c r="AA1757" s="183"/>
    </row>
    <row r="1758" spans="9:27" s="3" customFormat="1" ht="12.75">
      <c r="I1758" s="26"/>
      <c r="J1758" s="182"/>
      <c r="K1758" s="182"/>
      <c r="L1758" s="182"/>
      <c r="M1758" s="182"/>
      <c r="N1758" s="182"/>
      <c r="O1758" s="182"/>
      <c r="P1758" s="182"/>
      <c r="Q1758" s="182"/>
      <c r="R1758" s="182"/>
      <c r="S1758" s="182"/>
      <c r="T1758" s="182"/>
      <c r="U1758" s="182"/>
      <c r="V1758" s="182"/>
      <c r="W1758" s="182"/>
      <c r="X1758" s="182"/>
      <c r="Y1758" s="182"/>
      <c r="AA1758" s="183"/>
    </row>
    <row r="1759" spans="9:27" s="3" customFormat="1" ht="12.75">
      <c r="I1759" s="26"/>
      <c r="J1759" s="182"/>
      <c r="K1759" s="182"/>
      <c r="L1759" s="182"/>
      <c r="M1759" s="182"/>
      <c r="N1759" s="182"/>
      <c r="O1759" s="182"/>
      <c r="P1759" s="182"/>
      <c r="Q1759" s="182"/>
      <c r="R1759" s="182"/>
      <c r="S1759" s="182"/>
      <c r="T1759" s="182"/>
      <c r="U1759" s="182"/>
      <c r="V1759" s="182"/>
      <c r="W1759" s="182"/>
      <c r="X1759" s="182"/>
      <c r="Y1759" s="182"/>
      <c r="AA1759" s="183"/>
    </row>
    <row r="1760" spans="9:27" s="3" customFormat="1" ht="12.75">
      <c r="I1760" s="26"/>
      <c r="J1760" s="182"/>
      <c r="K1760" s="182"/>
      <c r="L1760" s="182"/>
      <c r="M1760" s="182"/>
      <c r="N1760" s="182"/>
      <c r="O1760" s="182"/>
      <c r="P1760" s="182"/>
      <c r="Q1760" s="182"/>
      <c r="R1760" s="182"/>
      <c r="S1760" s="182"/>
      <c r="T1760" s="182"/>
      <c r="U1760" s="182"/>
      <c r="V1760" s="182"/>
      <c r="W1760" s="182"/>
      <c r="X1760" s="182"/>
      <c r="Y1760" s="182"/>
      <c r="AA1760" s="183"/>
    </row>
    <row r="1761" spans="9:27" s="3" customFormat="1" ht="12.75">
      <c r="I1761" s="26"/>
      <c r="J1761" s="182"/>
      <c r="K1761" s="182"/>
      <c r="L1761" s="182"/>
      <c r="M1761" s="182"/>
      <c r="N1761" s="182"/>
      <c r="O1761" s="182"/>
      <c r="P1761" s="182"/>
      <c r="Q1761" s="182"/>
      <c r="R1761" s="182"/>
      <c r="S1761" s="182"/>
      <c r="T1761" s="182"/>
      <c r="U1761" s="182"/>
      <c r="V1761" s="182"/>
      <c r="W1761" s="182"/>
      <c r="X1761" s="182"/>
      <c r="Y1761" s="182"/>
      <c r="AA1761" s="183"/>
    </row>
    <row r="1762" spans="9:27" s="3" customFormat="1" ht="12.75">
      <c r="I1762" s="26"/>
      <c r="J1762" s="182"/>
      <c r="K1762" s="182"/>
      <c r="L1762" s="182"/>
      <c r="M1762" s="182"/>
      <c r="N1762" s="182"/>
      <c r="O1762" s="182"/>
      <c r="P1762" s="182"/>
      <c r="Q1762" s="182"/>
      <c r="R1762" s="182"/>
      <c r="S1762" s="182"/>
      <c r="T1762" s="182"/>
      <c r="U1762" s="182"/>
      <c r="V1762" s="182"/>
      <c r="W1762" s="182"/>
      <c r="X1762" s="182"/>
      <c r="Y1762" s="182"/>
      <c r="AA1762" s="183"/>
    </row>
    <row r="1763" spans="9:27" s="3" customFormat="1" ht="12.75">
      <c r="I1763" s="26"/>
      <c r="J1763" s="182"/>
      <c r="K1763" s="182"/>
      <c r="L1763" s="182"/>
      <c r="M1763" s="182"/>
      <c r="N1763" s="182"/>
      <c r="O1763" s="182"/>
      <c r="P1763" s="182"/>
      <c r="Q1763" s="182"/>
      <c r="R1763" s="182"/>
      <c r="S1763" s="182"/>
      <c r="T1763" s="182"/>
      <c r="U1763" s="182"/>
      <c r="V1763" s="182"/>
      <c r="W1763" s="182"/>
      <c r="X1763" s="182"/>
      <c r="Y1763" s="182"/>
      <c r="AA1763" s="183"/>
    </row>
    <row r="1764" spans="9:27" s="3" customFormat="1" ht="12.75">
      <c r="I1764" s="26"/>
      <c r="J1764" s="182"/>
      <c r="K1764" s="182"/>
      <c r="L1764" s="182"/>
      <c r="M1764" s="182"/>
      <c r="N1764" s="182"/>
      <c r="O1764" s="182"/>
      <c r="P1764" s="182"/>
      <c r="Q1764" s="182"/>
      <c r="R1764" s="182"/>
      <c r="S1764" s="182"/>
      <c r="T1764" s="182"/>
      <c r="U1764" s="182"/>
      <c r="V1764" s="182"/>
      <c r="W1764" s="182"/>
      <c r="X1764" s="182"/>
      <c r="Y1764" s="182"/>
      <c r="AA1764" s="183"/>
    </row>
    <row r="1765" spans="9:27" s="3" customFormat="1" ht="12.75">
      <c r="I1765" s="26"/>
      <c r="J1765" s="182"/>
      <c r="K1765" s="182"/>
      <c r="L1765" s="182"/>
      <c r="M1765" s="182"/>
      <c r="N1765" s="182"/>
      <c r="O1765" s="182"/>
      <c r="P1765" s="182"/>
      <c r="Q1765" s="182"/>
      <c r="R1765" s="182"/>
      <c r="S1765" s="182"/>
      <c r="T1765" s="182"/>
      <c r="U1765" s="182"/>
      <c r="V1765" s="182"/>
      <c r="W1765" s="182"/>
      <c r="X1765" s="182"/>
      <c r="Y1765" s="182"/>
      <c r="AA1765" s="183"/>
    </row>
    <row r="1766" spans="9:27" s="3" customFormat="1" ht="12.75">
      <c r="I1766" s="26"/>
      <c r="J1766" s="182"/>
      <c r="K1766" s="182"/>
      <c r="L1766" s="182"/>
      <c r="M1766" s="182"/>
      <c r="N1766" s="182"/>
      <c r="O1766" s="182"/>
      <c r="P1766" s="182"/>
      <c r="Q1766" s="182"/>
      <c r="R1766" s="182"/>
      <c r="S1766" s="182"/>
      <c r="T1766" s="182"/>
      <c r="U1766" s="182"/>
      <c r="V1766" s="182"/>
      <c r="W1766" s="182"/>
      <c r="X1766" s="182"/>
      <c r="Y1766" s="182"/>
      <c r="AA1766" s="183"/>
    </row>
    <row r="1767" spans="9:27" s="3" customFormat="1" ht="12.75">
      <c r="I1767" s="26"/>
      <c r="J1767" s="182"/>
      <c r="K1767" s="182"/>
      <c r="L1767" s="182"/>
      <c r="M1767" s="182"/>
      <c r="N1767" s="182"/>
      <c r="O1767" s="182"/>
      <c r="P1767" s="182"/>
      <c r="Q1767" s="182"/>
      <c r="R1767" s="182"/>
      <c r="S1767" s="182"/>
      <c r="T1767" s="182"/>
      <c r="U1767" s="182"/>
      <c r="V1767" s="182"/>
      <c r="W1767" s="182"/>
      <c r="X1767" s="182"/>
      <c r="Y1767" s="182"/>
      <c r="AA1767" s="183"/>
    </row>
    <row r="1768" spans="9:27" s="3" customFormat="1" ht="12.75">
      <c r="I1768" s="26"/>
      <c r="J1768" s="182"/>
      <c r="K1768" s="182"/>
      <c r="L1768" s="182"/>
      <c r="M1768" s="182"/>
      <c r="N1768" s="182"/>
      <c r="O1768" s="182"/>
      <c r="P1768" s="182"/>
      <c r="Q1768" s="182"/>
      <c r="R1768" s="182"/>
      <c r="S1768" s="182"/>
      <c r="T1768" s="182"/>
      <c r="U1768" s="182"/>
      <c r="V1768" s="182"/>
      <c r="W1768" s="182"/>
      <c r="X1768" s="182"/>
      <c r="Y1768" s="182"/>
      <c r="AA1768" s="183"/>
    </row>
    <row r="1769" spans="9:27" s="3" customFormat="1" ht="12.75">
      <c r="I1769" s="26"/>
      <c r="J1769" s="182"/>
      <c r="K1769" s="182"/>
      <c r="L1769" s="182"/>
      <c r="M1769" s="182"/>
      <c r="N1769" s="182"/>
      <c r="O1769" s="182"/>
      <c r="P1769" s="182"/>
      <c r="Q1769" s="182"/>
      <c r="R1769" s="182"/>
      <c r="S1769" s="182"/>
      <c r="T1769" s="182"/>
      <c r="U1769" s="182"/>
      <c r="V1769" s="182"/>
      <c r="W1769" s="182"/>
      <c r="X1769" s="182"/>
      <c r="Y1769" s="182"/>
      <c r="AA1769" s="183"/>
    </row>
    <row r="1770" spans="9:27" s="3" customFormat="1" ht="12.75">
      <c r="I1770" s="26"/>
      <c r="J1770" s="182"/>
      <c r="K1770" s="182"/>
      <c r="L1770" s="182"/>
      <c r="M1770" s="182"/>
      <c r="N1770" s="182"/>
      <c r="O1770" s="182"/>
      <c r="P1770" s="182"/>
      <c r="Q1770" s="182"/>
      <c r="R1770" s="182"/>
      <c r="S1770" s="182"/>
      <c r="T1770" s="182"/>
      <c r="U1770" s="182"/>
      <c r="V1770" s="182"/>
      <c r="W1770" s="182"/>
      <c r="X1770" s="182"/>
      <c r="Y1770" s="182"/>
      <c r="AA1770" s="183"/>
    </row>
    <row r="1771" spans="9:27" s="3" customFormat="1" ht="12.75">
      <c r="I1771" s="26"/>
      <c r="J1771" s="182"/>
      <c r="K1771" s="182"/>
      <c r="L1771" s="182"/>
      <c r="M1771" s="182"/>
      <c r="N1771" s="182"/>
      <c r="O1771" s="182"/>
      <c r="P1771" s="182"/>
      <c r="Q1771" s="182"/>
      <c r="R1771" s="182"/>
      <c r="S1771" s="182"/>
      <c r="T1771" s="182"/>
      <c r="U1771" s="182"/>
      <c r="V1771" s="182"/>
      <c r="W1771" s="182"/>
      <c r="X1771" s="182"/>
      <c r="Y1771" s="182"/>
      <c r="AA1771" s="183"/>
    </row>
    <row r="1772" spans="9:27" s="3" customFormat="1" ht="12.75">
      <c r="I1772" s="26"/>
      <c r="J1772" s="182"/>
      <c r="K1772" s="182"/>
      <c r="L1772" s="182"/>
      <c r="M1772" s="182"/>
      <c r="N1772" s="182"/>
      <c r="O1772" s="182"/>
      <c r="P1772" s="182"/>
      <c r="Q1772" s="182"/>
      <c r="R1772" s="182"/>
      <c r="S1772" s="182"/>
      <c r="T1772" s="182"/>
      <c r="U1772" s="182"/>
      <c r="V1772" s="182"/>
      <c r="W1772" s="182"/>
      <c r="X1772" s="182"/>
      <c r="Y1772" s="182"/>
      <c r="AA1772" s="183"/>
    </row>
    <row r="1773" spans="9:27" s="3" customFormat="1" ht="12.75">
      <c r="I1773" s="26"/>
      <c r="J1773" s="182"/>
      <c r="K1773" s="182"/>
      <c r="L1773" s="182"/>
      <c r="M1773" s="182"/>
      <c r="N1773" s="182"/>
      <c r="O1773" s="182"/>
      <c r="P1773" s="182"/>
      <c r="Q1773" s="182"/>
      <c r="R1773" s="182"/>
      <c r="S1773" s="182"/>
      <c r="T1773" s="182"/>
      <c r="U1773" s="182"/>
      <c r="V1773" s="182"/>
      <c r="W1773" s="182"/>
      <c r="X1773" s="182"/>
      <c r="Y1773" s="182"/>
      <c r="AA1773" s="183"/>
    </row>
    <row r="1774" spans="9:27" s="3" customFormat="1" ht="12.75">
      <c r="I1774" s="26"/>
      <c r="J1774" s="182"/>
      <c r="K1774" s="182"/>
      <c r="L1774" s="182"/>
      <c r="M1774" s="182"/>
      <c r="N1774" s="182"/>
      <c r="O1774" s="182"/>
      <c r="P1774" s="182"/>
      <c r="Q1774" s="182"/>
      <c r="R1774" s="182"/>
      <c r="S1774" s="182"/>
      <c r="T1774" s="182"/>
      <c r="U1774" s="182"/>
      <c r="V1774" s="182"/>
      <c r="W1774" s="182"/>
      <c r="X1774" s="182"/>
      <c r="Y1774" s="182"/>
      <c r="AA1774" s="183"/>
    </row>
    <row r="1775" spans="9:27" s="3" customFormat="1" ht="12.75">
      <c r="I1775" s="26"/>
      <c r="J1775" s="182"/>
      <c r="K1775" s="182"/>
      <c r="L1775" s="182"/>
      <c r="M1775" s="182"/>
      <c r="N1775" s="182"/>
      <c r="O1775" s="182"/>
      <c r="P1775" s="182"/>
      <c r="Q1775" s="182"/>
      <c r="R1775" s="182"/>
      <c r="S1775" s="182"/>
      <c r="T1775" s="182"/>
      <c r="U1775" s="182"/>
      <c r="V1775" s="182"/>
      <c r="W1775" s="182"/>
      <c r="X1775" s="182"/>
      <c r="Y1775" s="182"/>
      <c r="AA1775" s="183"/>
    </row>
    <row r="1776" spans="9:27" s="3" customFormat="1" ht="12.75">
      <c r="I1776" s="26"/>
      <c r="J1776" s="182"/>
      <c r="K1776" s="182"/>
      <c r="L1776" s="182"/>
      <c r="M1776" s="182"/>
      <c r="N1776" s="182"/>
      <c r="O1776" s="182"/>
      <c r="P1776" s="182"/>
      <c r="Q1776" s="182"/>
      <c r="R1776" s="182"/>
      <c r="S1776" s="182"/>
      <c r="T1776" s="182"/>
      <c r="U1776" s="182"/>
      <c r="V1776" s="182"/>
      <c r="W1776" s="182"/>
      <c r="X1776" s="182"/>
      <c r="Y1776" s="182"/>
      <c r="AA1776" s="183"/>
    </row>
    <row r="1777" spans="9:27" s="3" customFormat="1" ht="12.75">
      <c r="I1777" s="26"/>
      <c r="J1777" s="182"/>
      <c r="K1777" s="182"/>
      <c r="L1777" s="182"/>
      <c r="M1777" s="182"/>
      <c r="N1777" s="182"/>
      <c r="O1777" s="182"/>
      <c r="P1777" s="182"/>
      <c r="Q1777" s="182"/>
      <c r="R1777" s="182"/>
      <c r="S1777" s="182"/>
      <c r="T1777" s="182"/>
      <c r="U1777" s="182"/>
      <c r="V1777" s="182"/>
      <c r="W1777" s="182"/>
      <c r="X1777" s="182"/>
      <c r="Y1777" s="182"/>
      <c r="AA1777" s="183"/>
    </row>
    <row r="1778" spans="9:27" s="3" customFormat="1" ht="12.75">
      <c r="I1778" s="26"/>
      <c r="J1778" s="182"/>
      <c r="K1778" s="182"/>
      <c r="L1778" s="182"/>
      <c r="M1778" s="182"/>
      <c r="N1778" s="182"/>
      <c r="O1778" s="182"/>
      <c r="P1778" s="182"/>
      <c r="Q1778" s="182"/>
      <c r="R1778" s="182"/>
      <c r="S1778" s="182"/>
      <c r="T1778" s="182"/>
      <c r="U1778" s="182"/>
      <c r="V1778" s="182"/>
      <c r="W1778" s="182"/>
      <c r="X1778" s="182"/>
      <c r="Y1778" s="182"/>
      <c r="AA1778" s="183"/>
    </row>
    <row r="1779" spans="9:27" s="3" customFormat="1" ht="12.75">
      <c r="I1779" s="26"/>
      <c r="J1779" s="182"/>
      <c r="K1779" s="182"/>
      <c r="L1779" s="182"/>
      <c r="M1779" s="182"/>
      <c r="N1779" s="182"/>
      <c r="O1779" s="182"/>
      <c r="P1779" s="182"/>
      <c r="Q1779" s="182"/>
      <c r="R1779" s="182"/>
      <c r="S1779" s="182"/>
      <c r="T1779" s="182"/>
      <c r="U1779" s="182"/>
      <c r="V1779" s="182"/>
      <c r="W1779" s="182"/>
      <c r="X1779" s="182"/>
      <c r="Y1779" s="182"/>
      <c r="AA1779" s="183"/>
    </row>
    <row r="1780" spans="9:27" s="3" customFormat="1" ht="12.75">
      <c r="I1780" s="26"/>
      <c r="J1780" s="182"/>
      <c r="K1780" s="182"/>
      <c r="L1780" s="182"/>
      <c r="M1780" s="182"/>
      <c r="N1780" s="182"/>
      <c r="O1780" s="182"/>
      <c r="P1780" s="182"/>
      <c r="Q1780" s="182"/>
      <c r="R1780" s="182"/>
      <c r="S1780" s="182"/>
      <c r="T1780" s="182"/>
      <c r="U1780" s="182"/>
      <c r="V1780" s="182"/>
      <c r="W1780" s="182"/>
      <c r="X1780" s="182"/>
      <c r="Y1780" s="182"/>
      <c r="AA1780" s="183"/>
    </row>
    <row r="1781" spans="9:27" s="3" customFormat="1" ht="12.75">
      <c r="I1781" s="26"/>
      <c r="J1781" s="182"/>
      <c r="K1781" s="182"/>
      <c r="L1781" s="182"/>
      <c r="M1781" s="182"/>
      <c r="N1781" s="182"/>
      <c r="O1781" s="182"/>
      <c r="P1781" s="182"/>
      <c r="Q1781" s="182"/>
      <c r="R1781" s="182"/>
      <c r="S1781" s="182"/>
      <c r="T1781" s="182"/>
      <c r="U1781" s="182"/>
      <c r="V1781" s="182"/>
      <c r="W1781" s="182"/>
      <c r="X1781" s="182"/>
      <c r="Y1781" s="182"/>
      <c r="AA1781" s="183"/>
    </row>
    <row r="1782" spans="9:27" s="3" customFormat="1" ht="12.75">
      <c r="I1782" s="26"/>
      <c r="J1782" s="182"/>
      <c r="K1782" s="182"/>
      <c r="L1782" s="182"/>
      <c r="M1782" s="182"/>
      <c r="N1782" s="182"/>
      <c r="O1782" s="182"/>
      <c r="P1782" s="182"/>
      <c r="Q1782" s="182"/>
      <c r="R1782" s="182"/>
      <c r="S1782" s="182"/>
      <c r="T1782" s="182"/>
      <c r="U1782" s="182"/>
      <c r="V1782" s="182"/>
      <c r="W1782" s="182"/>
      <c r="X1782" s="182"/>
      <c r="Y1782" s="182"/>
      <c r="AA1782" s="183"/>
    </row>
    <row r="1783" spans="9:27" s="3" customFormat="1" ht="12.75">
      <c r="I1783" s="26"/>
      <c r="J1783" s="182"/>
      <c r="K1783" s="182"/>
      <c r="L1783" s="182"/>
      <c r="M1783" s="182"/>
      <c r="N1783" s="182"/>
      <c r="O1783" s="182"/>
      <c r="P1783" s="182"/>
      <c r="Q1783" s="182"/>
      <c r="R1783" s="182"/>
      <c r="S1783" s="182"/>
      <c r="T1783" s="182"/>
      <c r="U1783" s="182"/>
      <c r="V1783" s="182"/>
      <c r="W1783" s="182"/>
      <c r="X1783" s="182"/>
      <c r="Y1783" s="182"/>
      <c r="AA1783" s="183"/>
    </row>
    <row r="1784" spans="9:27" s="3" customFormat="1" ht="12.75">
      <c r="I1784" s="26"/>
      <c r="J1784" s="182"/>
      <c r="K1784" s="182"/>
      <c r="L1784" s="182"/>
      <c r="M1784" s="182"/>
      <c r="N1784" s="182"/>
      <c r="O1784" s="182"/>
      <c r="P1784" s="182"/>
      <c r="Q1784" s="182"/>
      <c r="R1784" s="182"/>
      <c r="S1784" s="182"/>
      <c r="T1784" s="182"/>
      <c r="U1784" s="182"/>
      <c r="V1784" s="182"/>
      <c r="W1784" s="182"/>
      <c r="X1784" s="182"/>
      <c r="Y1784" s="182"/>
      <c r="AA1784" s="183"/>
    </row>
    <row r="1785" spans="9:27" s="3" customFormat="1" ht="12.75">
      <c r="I1785" s="26"/>
      <c r="J1785" s="182"/>
      <c r="K1785" s="182"/>
      <c r="L1785" s="182"/>
      <c r="M1785" s="182"/>
      <c r="N1785" s="182"/>
      <c r="O1785" s="182"/>
      <c r="P1785" s="182"/>
      <c r="Q1785" s="182"/>
      <c r="R1785" s="182"/>
      <c r="S1785" s="182"/>
      <c r="T1785" s="182"/>
      <c r="U1785" s="182"/>
      <c r="V1785" s="182"/>
      <c r="W1785" s="182"/>
      <c r="X1785" s="182"/>
      <c r="Y1785" s="182"/>
      <c r="AA1785" s="183"/>
    </row>
    <row r="1786" spans="9:27" s="3" customFormat="1" ht="12.75">
      <c r="I1786" s="26"/>
      <c r="J1786" s="182"/>
      <c r="K1786" s="182"/>
      <c r="L1786" s="182"/>
      <c r="M1786" s="182"/>
      <c r="N1786" s="182"/>
      <c r="O1786" s="182"/>
      <c r="P1786" s="182"/>
      <c r="Q1786" s="182"/>
      <c r="R1786" s="182"/>
      <c r="S1786" s="182"/>
      <c r="T1786" s="182"/>
      <c r="U1786" s="182"/>
      <c r="V1786" s="182"/>
      <c r="W1786" s="182"/>
      <c r="X1786" s="182"/>
      <c r="Y1786" s="182"/>
      <c r="AA1786" s="183"/>
    </row>
    <row r="1787" spans="9:27" s="3" customFormat="1" ht="12.75">
      <c r="I1787" s="26"/>
      <c r="J1787" s="182"/>
      <c r="K1787" s="182"/>
      <c r="L1787" s="182"/>
      <c r="M1787" s="182"/>
      <c r="N1787" s="182"/>
      <c r="O1787" s="182"/>
      <c r="P1787" s="182"/>
      <c r="Q1787" s="182"/>
      <c r="R1787" s="182"/>
      <c r="S1787" s="182"/>
      <c r="T1787" s="182"/>
      <c r="U1787" s="182"/>
      <c r="V1787" s="182"/>
      <c r="W1787" s="182"/>
      <c r="X1787" s="182"/>
      <c r="Y1787" s="182"/>
      <c r="AA1787" s="183"/>
    </row>
    <row r="1788" spans="9:27" s="3" customFormat="1" ht="12.75">
      <c r="I1788" s="26"/>
      <c r="J1788" s="182"/>
      <c r="K1788" s="182"/>
      <c r="L1788" s="182"/>
      <c r="M1788" s="182"/>
      <c r="N1788" s="182"/>
      <c r="O1788" s="182"/>
      <c r="P1788" s="182"/>
      <c r="Q1788" s="182"/>
      <c r="R1788" s="182"/>
      <c r="S1788" s="182"/>
      <c r="T1788" s="182"/>
      <c r="U1788" s="182"/>
      <c r="V1788" s="182"/>
      <c r="W1788" s="182"/>
      <c r="X1788" s="182"/>
      <c r="Y1788" s="182"/>
      <c r="AA1788" s="183"/>
    </row>
    <row r="1789" spans="9:27" s="3" customFormat="1" ht="12.75">
      <c r="I1789" s="26"/>
      <c r="J1789" s="182"/>
      <c r="K1789" s="182"/>
      <c r="L1789" s="182"/>
      <c r="M1789" s="182"/>
      <c r="N1789" s="182"/>
      <c r="O1789" s="182"/>
      <c r="P1789" s="182"/>
      <c r="Q1789" s="182"/>
      <c r="R1789" s="182"/>
      <c r="S1789" s="182"/>
      <c r="T1789" s="182"/>
      <c r="U1789" s="182"/>
      <c r="V1789" s="182"/>
      <c r="W1789" s="182"/>
      <c r="X1789" s="182"/>
      <c r="Y1789" s="182"/>
      <c r="AA1789" s="183"/>
    </row>
    <row r="1790" spans="9:27" s="3" customFormat="1" ht="12.75">
      <c r="I1790" s="26"/>
      <c r="J1790" s="182"/>
      <c r="K1790" s="182"/>
      <c r="L1790" s="182"/>
      <c r="M1790" s="182"/>
      <c r="N1790" s="182"/>
      <c r="O1790" s="182"/>
      <c r="P1790" s="182"/>
      <c r="Q1790" s="182"/>
      <c r="R1790" s="182"/>
      <c r="S1790" s="182"/>
      <c r="T1790" s="182"/>
      <c r="U1790" s="182"/>
      <c r="V1790" s="182"/>
      <c r="W1790" s="182"/>
      <c r="X1790" s="182"/>
      <c r="Y1790" s="182"/>
      <c r="AA1790" s="183"/>
    </row>
    <row r="1791" spans="9:27" s="3" customFormat="1" ht="12.75">
      <c r="I1791" s="26"/>
      <c r="J1791" s="182"/>
      <c r="K1791" s="182"/>
      <c r="L1791" s="182"/>
      <c r="M1791" s="182"/>
      <c r="N1791" s="182"/>
      <c r="O1791" s="182"/>
      <c r="P1791" s="182"/>
      <c r="Q1791" s="182"/>
      <c r="R1791" s="182"/>
      <c r="S1791" s="182"/>
      <c r="T1791" s="182"/>
      <c r="U1791" s="182"/>
      <c r="V1791" s="182"/>
      <c r="W1791" s="182"/>
      <c r="X1791" s="182"/>
      <c r="Y1791" s="182"/>
      <c r="AA1791" s="183"/>
    </row>
    <row r="1792" spans="9:27" s="3" customFormat="1" ht="12.75">
      <c r="I1792" s="26"/>
      <c r="J1792" s="182"/>
      <c r="K1792" s="182"/>
      <c r="L1792" s="182"/>
      <c r="M1792" s="182"/>
      <c r="N1792" s="182"/>
      <c r="O1792" s="182"/>
      <c r="P1792" s="182"/>
      <c r="Q1792" s="182"/>
      <c r="R1792" s="182"/>
      <c r="S1792" s="182"/>
      <c r="T1792" s="182"/>
      <c r="U1792" s="182"/>
      <c r="V1792" s="182"/>
      <c r="W1792" s="182"/>
      <c r="X1792" s="182"/>
      <c r="Y1792" s="182"/>
      <c r="AA1792" s="183"/>
    </row>
    <row r="1793" spans="9:27" s="3" customFormat="1" ht="12.75">
      <c r="I1793" s="26"/>
      <c r="J1793" s="182"/>
      <c r="K1793" s="182"/>
      <c r="L1793" s="182"/>
      <c r="M1793" s="182"/>
      <c r="N1793" s="182"/>
      <c r="O1793" s="182"/>
      <c r="P1793" s="182"/>
      <c r="Q1793" s="182"/>
      <c r="R1793" s="182"/>
      <c r="S1793" s="182"/>
      <c r="T1793" s="182"/>
      <c r="U1793" s="182"/>
      <c r="V1793" s="182"/>
      <c r="W1793" s="182"/>
      <c r="X1793" s="182"/>
      <c r="Y1793" s="182"/>
      <c r="AA1793" s="183"/>
    </row>
    <row r="1794" spans="9:27" s="3" customFormat="1" ht="12.75">
      <c r="I1794" s="26"/>
      <c r="J1794" s="182"/>
      <c r="K1794" s="182"/>
      <c r="L1794" s="182"/>
      <c r="M1794" s="182"/>
      <c r="N1794" s="182"/>
      <c r="O1794" s="182"/>
      <c r="P1794" s="182"/>
      <c r="Q1794" s="182"/>
      <c r="R1794" s="182"/>
      <c r="S1794" s="182"/>
      <c r="T1794" s="182"/>
      <c r="U1794" s="182"/>
      <c r="V1794" s="182"/>
      <c r="W1794" s="182"/>
      <c r="X1794" s="182"/>
      <c r="Y1794" s="182"/>
      <c r="AA1794" s="183"/>
    </row>
    <row r="1795" spans="9:27" s="3" customFormat="1" ht="12.75">
      <c r="I1795" s="26"/>
      <c r="J1795" s="182"/>
      <c r="K1795" s="182"/>
      <c r="L1795" s="182"/>
      <c r="M1795" s="182"/>
      <c r="N1795" s="182"/>
      <c r="O1795" s="182"/>
      <c r="P1795" s="182"/>
      <c r="Q1795" s="182"/>
      <c r="R1795" s="182"/>
      <c r="S1795" s="182"/>
      <c r="T1795" s="182"/>
      <c r="U1795" s="182"/>
      <c r="V1795" s="182"/>
      <c r="W1795" s="182"/>
      <c r="X1795" s="182"/>
      <c r="Y1795" s="182"/>
      <c r="AA1795" s="183"/>
    </row>
    <row r="1796" spans="9:27" s="3" customFormat="1" ht="12.75">
      <c r="I1796" s="26"/>
      <c r="J1796" s="182"/>
      <c r="K1796" s="182"/>
      <c r="L1796" s="182"/>
      <c r="M1796" s="182"/>
      <c r="N1796" s="182"/>
      <c r="O1796" s="182"/>
      <c r="P1796" s="182"/>
      <c r="Q1796" s="182"/>
      <c r="R1796" s="182"/>
      <c r="S1796" s="182"/>
      <c r="T1796" s="182"/>
      <c r="U1796" s="182"/>
      <c r="V1796" s="182"/>
      <c r="W1796" s="182"/>
      <c r="X1796" s="182"/>
      <c r="Y1796" s="182"/>
      <c r="AA1796" s="183"/>
    </row>
    <row r="1797" spans="9:27" s="3" customFormat="1" ht="12.75">
      <c r="I1797" s="26"/>
      <c r="J1797" s="182"/>
      <c r="K1797" s="182"/>
      <c r="L1797" s="182"/>
      <c r="M1797" s="182"/>
      <c r="N1797" s="182"/>
      <c r="O1797" s="182"/>
      <c r="P1797" s="182"/>
      <c r="Q1797" s="182"/>
      <c r="R1797" s="182"/>
      <c r="S1797" s="182"/>
      <c r="T1797" s="182"/>
      <c r="U1797" s="182"/>
      <c r="V1797" s="182"/>
      <c r="W1797" s="182"/>
      <c r="X1797" s="182"/>
      <c r="Y1797" s="182"/>
      <c r="AA1797" s="183"/>
    </row>
    <row r="1798" spans="9:27" s="3" customFormat="1" ht="12.75">
      <c r="I1798" s="26"/>
      <c r="J1798" s="182"/>
      <c r="K1798" s="182"/>
      <c r="L1798" s="182"/>
      <c r="M1798" s="182"/>
      <c r="N1798" s="182"/>
      <c r="O1798" s="182"/>
      <c r="P1798" s="182"/>
      <c r="Q1798" s="182"/>
      <c r="R1798" s="182"/>
      <c r="S1798" s="182"/>
      <c r="T1798" s="182"/>
      <c r="U1798" s="182"/>
      <c r="V1798" s="182"/>
      <c r="W1798" s="182"/>
      <c r="X1798" s="182"/>
      <c r="Y1798" s="182"/>
      <c r="AA1798" s="183"/>
    </row>
    <row r="1799" spans="9:27" s="3" customFormat="1" ht="12.75">
      <c r="I1799" s="26"/>
      <c r="J1799" s="182"/>
      <c r="K1799" s="182"/>
      <c r="L1799" s="182"/>
      <c r="M1799" s="182"/>
      <c r="N1799" s="182"/>
      <c r="O1799" s="182"/>
      <c r="P1799" s="182"/>
      <c r="Q1799" s="182"/>
      <c r="R1799" s="182"/>
      <c r="S1799" s="182"/>
      <c r="T1799" s="182"/>
      <c r="U1799" s="182"/>
      <c r="V1799" s="182"/>
      <c r="W1799" s="182"/>
      <c r="X1799" s="182"/>
      <c r="Y1799" s="182"/>
      <c r="AA1799" s="183"/>
    </row>
    <row r="1800" spans="9:27" s="3" customFormat="1" ht="12.75">
      <c r="I1800" s="26"/>
      <c r="J1800" s="182"/>
      <c r="K1800" s="182"/>
      <c r="L1800" s="182"/>
      <c r="M1800" s="182"/>
      <c r="N1800" s="182"/>
      <c r="O1800" s="182"/>
      <c r="P1800" s="182"/>
      <c r="Q1800" s="182"/>
      <c r="R1800" s="182"/>
      <c r="S1800" s="182"/>
      <c r="T1800" s="182"/>
      <c r="U1800" s="182"/>
      <c r="V1800" s="182"/>
      <c r="W1800" s="182"/>
      <c r="X1800" s="182"/>
      <c r="Y1800" s="182"/>
      <c r="AA1800" s="183"/>
    </row>
    <row r="1801" spans="9:27" s="3" customFormat="1" ht="12.75">
      <c r="I1801" s="26"/>
      <c r="J1801" s="182"/>
      <c r="K1801" s="182"/>
      <c r="L1801" s="182"/>
      <c r="M1801" s="182"/>
      <c r="N1801" s="182"/>
      <c r="O1801" s="182"/>
      <c r="P1801" s="182"/>
      <c r="Q1801" s="182"/>
      <c r="R1801" s="182"/>
      <c r="S1801" s="182"/>
      <c r="T1801" s="182"/>
      <c r="U1801" s="182"/>
      <c r="V1801" s="182"/>
      <c r="W1801" s="182"/>
      <c r="X1801" s="182"/>
      <c r="Y1801" s="182"/>
      <c r="AA1801" s="183"/>
    </row>
    <row r="1802" spans="9:27" s="3" customFormat="1" ht="12.75">
      <c r="I1802" s="26"/>
      <c r="J1802" s="182"/>
      <c r="K1802" s="182"/>
      <c r="L1802" s="182"/>
      <c r="M1802" s="182"/>
      <c r="N1802" s="182"/>
      <c r="O1802" s="182"/>
      <c r="P1802" s="182"/>
      <c r="Q1802" s="182"/>
      <c r="R1802" s="182"/>
      <c r="S1802" s="182"/>
      <c r="T1802" s="182"/>
      <c r="U1802" s="182"/>
      <c r="V1802" s="182"/>
      <c r="W1802" s="182"/>
      <c r="X1802" s="182"/>
      <c r="Y1802" s="182"/>
      <c r="AA1802" s="183"/>
    </row>
    <row r="1803" spans="9:27" s="3" customFormat="1" ht="12.75">
      <c r="I1803" s="26"/>
      <c r="J1803" s="182"/>
      <c r="K1803" s="182"/>
      <c r="L1803" s="182"/>
      <c r="M1803" s="182"/>
      <c r="N1803" s="182"/>
      <c r="O1803" s="182"/>
      <c r="P1803" s="182"/>
      <c r="Q1803" s="182"/>
      <c r="R1803" s="182"/>
      <c r="S1803" s="182"/>
      <c r="T1803" s="182"/>
      <c r="U1803" s="182"/>
      <c r="V1803" s="182"/>
      <c r="W1803" s="182"/>
      <c r="X1803" s="182"/>
      <c r="Y1803" s="182"/>
      <c r="AA1803" s="183"/>
    </row>
    <row r="1804" spans="9:27" s="3" customFormat="1" ht="12.75">
      <c r="I1804" s="26"/>
      <c r="J1804" s="182"/>
      <c r="K1804" s="182"/>
      <c r="L1804" s="182"/>
      <c r="M1804" s="182"/>
      <c r="N1804" s="182"/>
      <c r="O1804" s="182"/>
      <c r="P1804" s="182"/>
      <c r="Q1804" s="182"/>
      <c r="R1804" s="182"/>
      <c r="S1804" s="182"/>
      <c r="T1804" s="182"/>
      <c r="U1804" s="182"/>
      <c r="V1804" s="182"/>
      <c r="W1804" s="182"/>
      <c r="X1804" s="182"/>
      <c r="Y1804" s="182"/>
      <c r="AA1804" s="183"/>
    </row>
    <row r="1805" spans="9:27" s="3" customFormat="1" ht="12.75">
      <c r="I1805" s="26"/>
      <c r="J1805" s="182"/>
      <c r="K1805" s="182"/>
      <c r="L1805" s="182"/>
      <c r="M1805" s="182"/>
      <c r="N1805" s="182"/>
      <c r="O1805" s="182"/>
      <c r="P1805" s="182"/>
      <c r="Q1805" s="182"/>
      <c r="R1805" s="182"/>
      <c r="S1805" s="182"/>
      <c r="T1805" s="182"/>
      <c r="U1805" s="182"/>
      <c r="V1805" s="182"/>
      <c r="W1805" s="182"/>
      <c r="X1805" s="182"/>
      <c r="Y1805" s="182"/>
      <c r="AA1805" s="183"/>
    </row>
    <row r="1806" spans="9:27" s="3" customFormat="1" ht="12.75">
      <c r="I1806" s="26"/>
      <c r="J1806" s="182"/>
      <c r="K1806" s="182"/>
      <c r="L1806" s="182"/>
      <c r="M1806" s="182"/>
      <c r="N1806" s="182"/>
      <c r="O1806" s="182"/>
      <c r="P1806" s="182"/>
      <c r="Q1806" s="182"/>
      <c r="R1806" s="182"/>
      <c r="S1806" s="182"/>
      <c r="T1806" s="182"/>
      <c r="U1806" s="182"/>
      <c r="V1806" s="182"/>
      <c r="W1806" s="182"/>
      <c r="X1806" s="182"/>
      <c r="Y1806" s="182"/>
      <c r="AA1806" s="183"/>
    </row>
    <row r="1807" spans="9:27" s="3" customFormat="1" ht="12.75">
      <c r="I1807" s="26"/>
      <c r="J1807" s="182"/>
      <c r="K1807" s="182"/>
      <c r="L1807" s="182"/>
      <c r="M1807" s="182"/>
      <c r="N1807" s="182"/>
      <c r="O1807" s="182"/>
      <c r="P1807" s="182"/>
      <c r="Q1807" s="182"/>
      <c r="R1807" s="182"/>
      <c r="S1807" s="182"/>
      <c r="T1807" s="182"/>
      <c r="U1807" s="182"/>
      <c r="V1807" s="182"/>
      <c r="W1807" s="182"/>
      <c r="X1807" s="182"/>
      <c r="Y1807" s="182"/>
      <c r="AA1807" s="183"/>
    </row>
    <row r="1808" spans="9:27" s="3" customFormat="1" ht="12.75">
      <c r="I1808" s="26"/>
      <c r="J1808" s="182"/>
      <c r="K1808" s="182"/>
      <c r="L1808" s="182"/>
      <c r="M1808" s="182"/>
      <c r="N1808" s="182"/>
      <c r="O1808" s="182"/>
      <c r="P1808" s="182"/>
      <c r="Q1808" s="182"/>
      <c r="R1808" s="182"/>
      <c r="S1808" s="182"/>
      <c r="T1808" s="182"/>
      <c r="U1808" s="182"/>
      <c r="V1808" s="182"/>
      <c r="W1808" s="182"/>
      <c r="X1808" s="182"/>
      <c r="Y1808" s="182"/>
      <c r="AA1808" s="183"/>
    </row>
    <row r="1809" spans="9:27" s="3" customFormat="1" ht="12.75">
      <c r="I1809" s="26"/>
      <c r="J1809" s="182"/>
      <c r="K1809" s="182"/>
      <c r="L1809" s="182"/>
      <c r="M1809" s="182"/>
      <c r="N1809" s="182"/>
      <c r="O1809" s="182"/>
      <c r="P1809" s="182"/>
      <c r="Q1809" s="182"/>
      <c r="R1809" s="182"/>
      <c r="S1809" s="182"/>
      <c r="T1809" s="182"/>
      <c r="U1809" s="182"/>
      <c r="V1809" s="182"/>
      <c r="W1809" s="182"/>
      <c r="X1809" s="182"/>
      <c r="Y1809" s="182"/>
      <c r="AA1809" s="183"/>
    </row>
    <row r="1810" spans="9:27" s="3" customFormat="1" ht="12.75">
      <c r="I1810" s="26"/>
      <c r="J1810" s="182"/>
      <c r="K1810" s="182"/>
      <c r="L1810" s="182"/>
      <c r="M1810" s="182"/>
      <c r="N1810" s="182"/>
      <c r="O1810" s="182"/>
      <c r="P1810" s="182"/>
      <c r="Q1810" s="182"/>
      <c r="R1810" s="182"/>
      <c r="S1810" s="182"/>
      <c r="T1810" s="182"/>
      <c r="U1810" s="182"/>
      <c r="V1810" s="182"/>
      <c r="W1810" s="182"/>
      <c r="X1810" s="182"/>
      <c r="Y1810" s="182"/>
      <c r="AA1810" s="183"/>
    </row>
    <row r="1811" spans="9:27" s="3" customFormat="1" ht="12.75">
      <c r="I1811" s="26"/>
      <c r="J1811" s="182"/>
      <c r="K1811" s="182"/>
      <c r="L1811" s="182"/>
      <c r="M1811" s="182"/>
      <c r="N1811" s="182"/>
      <c r="O1811" s="182"/>
      <c r="P1811" s="182"/>
      <c r="Q1811" s="182"/>
      <c r="R1811" s="182"/>
      <c r="S1811" s="182"/>
      <c r="T1811" s="182"/>
      <c r="U1811" s="182"/>
      <c r="V1811" s="182"/>
      <c r="W1811" s="182"/>
      <c r="X1811" s="182"/>
      <c r="Y1811" s="182"/>
      <c r="AA1811" s="183"/>
    </row>
    <row r="1812" spans="9:27" s="3" customFormat="1" ht="12.75">
      <c r="I1812" s="26"/>
      <c r="J1812" s="182"/>
      <c r="K1812" s="182"/>
      <c r="L1812" s="182"/>
      <c r="M1812" s="182"/>
      <c r="N1812" s="182"/>
      <c r="O1812" s="182"/>
      <c r="P1812" s="182"/>
      <c r="Q1812" s="182"/>
      <c r="R1812" s="182"/>
      <c r="S1812" s="182"/>
      <c r="T1812" s="182"/>
      <c r="U1812" s="182"/>
      <c r="V1812" s="182"/>
      <c r="W1812" s="182"/>
      <c r="X1812" s="182"/>
      <c r="Y1812" s="182"/>
      <c r="AA1812" s="183"/>
    </row>
    <row r="1813" spans="9:27" s="3" customFormat="1" ht="12.75">
      <c r="I1813" s="26"/>
      <c r="J1813" s="182"/>
      <c r="K1813" s="182"/>
      <c r="L1813" s="182"/>
      <c r="M1813" s="182"/>
      <c r="N1813" s="182"/>
      <c r="O1813" s="182"/>
      <c r="P1813" s="182"/>
      <c r="Q1813" s="182"/>
      <c r="R1813" s="182"/>
      <c r="S1813" s="182"/>
      <c r="T1813" s="182"/>
      <c r="U1813" s="182"/>
      <c r="V1813" s="182"/>
      <c r="W1813" s="182"/>
      <c r="X1813" s="182"/>
      <c r="Y1813" s="182"/>
      <c r="AA1813" s="183"/>
    </row>
    <row r="1814" spans="9:27" s="3" customFormat="1" ht="12.75">
      <c r="I1814" s="26"/>
      <c r="J1814" s="182"/>
      <c r="K1814" s="182"/>
      <c r="L1814" s="182"/>
      <c r="M1814" s="182"/>
      <c r="N1814" s="182"/>
      <c r="O1814" s="182"/>
      <c r="P1814" s="182"/>
      <c r="Q1814" s="182"/>
      <c r="R1814" s="182"/>
      <c r="S1814" s="182"/>
      <c r="T1814" s="182"/>
      <c r="U1814" s="182"/>
      <c r="V1814" s="182"/>
      <c r="W1814" s="182"/>
      <c r="X1814" s="182"/>
      <c r="Y1814" s="182"/>
      <c r="AA1814" s="183"/>
    </row>
    <row r="1815" spans="9:27" s="3" customFormat="1" ht="12.75">
      <c r="I1815" s="26"/>
      <c r="J1815" s="182"/>
      <c r="K1815" s="182"/>
      <c r="L1815" s="182"/>
      <c r="M1815" s="182"/>
      <c r="N1815" s="182"/>
      <c r="O1815" s="182"/>
      <c r="P1815" s="182"/>
      <c r="Q1815" s="182"/>
      <c r="R1815" s="182"/>
      <c r="S1815" s="182"/>
      <c r="T1815" s="182"/>
      <c r="U1815" s="182"/>
      <c r="V1815" s="182"/>
      <c r="W1815" s="182"/>
      <c r="X1815" s="182"/>
      <c r="Y1815" s="182"/>
      <c r="AA1815" s="183"/>
    </row>
    <row r="1816" spans="9:27" s="3" customFormat="1" ht="12.75">
      <c r="I1816" s="26"/>
      <c r="J1816" s="182"/>
      <c r="K1816" s="182"/>
      <c r="L1816" s="182"/>
      <c r="M1816" s="182"/>
      <c r="N1816" s="182"/>
      <c r="O1816" s="182"/>
      <c r="P1816" s="182"/>
      <c r="Q1816" s="182"/>
      <c r="R1816" s="182"/>
      <c r="S1816" s="182"/>
      <c r="T1816" s="182"/>
      <c r="U1816" s="182"/>
      <c r="V1816" s="182"/>
      <c r="W1816" s="182"/>
      <c r="X1816" s="182"/>
      <c r="Y1816" s="182"/>
      <c r="AA1816" s="183"/>
    </row>
    <row r="1817" spans="9:27" s="3" customFormat="1" ht="12.75">
      <c r="I1817" s="26"/>
      <c r="J1817" s="182"/>
      <c r="K1817" s="182"/>
      <c r="L1817" s="182"/>
      <c r="M1817" s="182"/>
      <c r="N1817" s="182"/>
      <c r="O1817" s="182"/>
      <c r="P1817" s="182"/>
      <c r="Q1817" s="182"/>
      <c r="R1817" s="182"/>
      <c r="S1817" s="182"/>
      <c r="T1817" s="182"/>
      <c r="U1817" s="182"/>
      <c r="V1817" s="182"/>
      <c r="W1817" s="182"/>
      <c r="X1817" s="182"/>
      <c r="Y1817" s="182"/>
      <c r="AA1817" s="183"/>
    </row>
    <row r="1818" spans="9:27" s="3" customFormat="1" ht="12.75">
      <c r="I1818" s="26"/>
      <c r="J1818" s="182"/>
      <c r="K1818" s="182"/>
      <c r="L1818" s="182"/>
      <c r="M1818" s="182"/>
      <c r="N1818" s="182"/>
      <c r="O1818" s="182"/>
      <c r="P1818" s="182"/>
      <c r="Q1818" s="182"/>
      <c r="R1818" s="182"/>
      <c r="S1818" s="182"/>
      <c r="T1818" s="182"/>
      <c r="U1818" s="182"/>
      <c r="V1818" s="182"/>
      <c r="W1818" s="182"/>
      <c r="X1818" s="182"/>
      <c r="Y1818" s="182"/>
      <c r="AA1818" s="183"/>
    </row>
    <row r="1819" spans="9:27" s="3" customFormat="1" ht="12.75">
      <c r="I1819" s="26"/>
      <c r="J1819" s="182"/>
      <c r="K1819" s="182"/>
      <c r="L1819" s="182"/>
      <c r="M1819" s="182"/>
      <c r="N1819" s="182"/>
      <c r="O1819" s="182"/>
      <c r="P1819" s="182"/>
      <c r="Q1819" s="182"/>
      <c r="R1819" s="182"/>
      <c r="S1819" s="182"/>
      <c r="T1819" s="182"/>
      <c r="U1819" s="182"/>
      <c r="V1819" s="182"/>
      <c r="W1819" s="182"/>
      <c r="X1819" s="182"/>
      <c r="Y1819" s="182"/>
      <c r="AA1819" s="183"/>
    </row>
    <row r="1820" spans="9:27" s="3" customFormat="1" ht="12.75">
      <c r="I1820" s="26"/>
      <c r="J1820" s="182"/>
      <c r="K1820" s="182"/>
      <c r="L1820" s="182"/>
      <c r="M1820" s="182"/>
      <c r="N1820" s="182"/>
      <c r="O1820" s="182"/>
      <c r="P1820" s="182"/>
      <c r="Q1820" s="182"/>
      <c r="R1820" s="182"/>
      <c r="S1820" s="182"/>
      <c r="T1820" s="182"/>
      <c r="U1820" s="182"/>
      <c r="V1820" s="182"/>
      <c r="W1820" s="182"/>
      <c r="X1820" s="182"/>
      <c r="Y1820" s="182"/>
      <c r="AA1820" s="183"/>
    </row>
    <row r="1821" spans="9:27" s="3" customFormat="1" ht="12.75">
      <c r="I1821" s="26"/>
      <c r="J1821" s="182"/>
      <c r="K1821" s="182"/>
      <c r="L1821" s="182"/>
      <c r="M1821" s="182"/>
      <c r="N1821" s="182"/>
      <c r="O1821" s="182"/>
      <c r="P1821" s="182"/>
      <c r="Q1821" s="182"/>
      <c r="R1821" s="182"/>
      <c r="S1821" s="182"/>
      <c r="T1821" s="182"/>
      <c r="U1821" s="182"/>
      <c r="V1821" s="182"/>
      <c r="W1821" s="182"/>
      <c r="X1821" s="182"/>
      <c r="Y1821" s="182"/>
      <c r="AA1821" s="183"/>
    </row>
    <row r="1822" spans="9:27" s="3" customFormat="1" ht="12.75">
      <c r="I1822" s="26"/>
      <c r="J1822" s="182"/>
      <c r="K1822" s="182"/>
      <c r="L1822" s="182"/>
      <c r="M1822" s="182"/>
      <c r="N1822" s="182"/>
      <c r="O1822" s="182"/>
      <c r="P1822" s="182"/>
      <c r="Q1822" s="182"/>
      <c r="R1822" s="182"/>
      <c r="S1822" s="182"/>
      <c r="T1822" s="182"/>
      <c r="U1822" s="182"/>
      <c r="V1822" s="182"/>
      <c r="W1822" s="182"/>
      <c r="X1822" s="182"/>
      <c r="Y1822" s="182"/>
      <c r="AA1822" s="183"/>
    </row>
    <row r="1823" spans="9:27" s="3" customFormat="1" ht="12.75">
      <c r="I1823" s="26"/>
      <c r="J1823" s="182"/>
      <c r="K1823" s="182"/>
      <c r="L1823" s="182"/>
      <c r="M1823" s="182"/>
      <c r="N1823" s="182"/>
      <c r="O1823" s="182"/>
      <c r="P1823" s="182"/>
      <c r="Q1823" s="182"/>
      <c r="R1823" s="182"/>
      <c r="S1823" s="182"/>
      <c r="T1823" s="182"/>
      <c r="U1823" s="182"/>
      <c r="V1823" s="182"/>
      <c r="W1823" s="182"/>
      <c r="X1823" s="182"/>
      <c r="Y1823" s="182"/>
      <c r="AA1823" s="183"/>
    </row>
    <row r="1824" spans="9:27" s="3" customFormat="1" ht="12.75">
      <c r="I1824" s="26"/>
      <c r="J1824" s="182"/>
      <c r="K1824" s="182"/>
      <c r="L1824" s="182"/>
      <c r="M1824" s="182"/>
      <c r="N1824" s="182"/>
      <c r="O1824" s="182"/>
      <c r="P1824" s="182"/>
      <c r="Q1824" s="182"/>
      <c r="R1824" s="182"/>
      <c r="S1824" s="182"/>
      <c r="T1824" s="182"/>
      <c r="U1824" s="182"/>
      <c r="V1824" s="182"/>
      <c r="W1824" s="182"/>
      <c r="X1824" s="182"/>
      <c r="Y1824" s="182"/>
      <c r="AA1824" s="183"/>
    </row>
    <row r="1825" spans="9:27" s="3" customFormat="1" ht="12.75">
      <c r="I1825" s="26"/>
      <c r="J1825" s="182"/>
      <c r="K1825" s="182"/>
      <c r="L1825" s="182"/>
      <c r="M1825" s="182"/>
      <c r="N1825" s="182"/>
      <c r="O1825" s="182"/>
      <c r="P1825" s="182"/>
      <c r="Q1825" s="182"/>
      <c r="R1825" s="182"/>
      <c r="S1825" s="182"/>
      <c r="T1825" s="182"/>
      <c r="U1825" s="182"/>
      <c r="V1825" s="182"/>
      <c r="W1825" s="182"/>
      <c r="X1825" s="182"/>
      <c r="Y1825" s="182"/>
      <c r="AA1825" s="183"/>
    </row>
    <row r="1826" spans="9:27" s="3" customFormat="1" ht="12.75">
      <c r="I1826" s="26"/>
      <c r="J1826" s="182"/>
      <c r="K1826" s="182"/>
      <c r="L1826" s="182"/>
      <c r="M1826" s="182"/>
      <c r="N1826" s="182"/>
      <c r="O1826" s="182"/>
      <c r="P1826" s="182"/>
      <c r="Q1826" s="182"/>
      <c r="R1826" s="182"/>
      <c r="S1826" s="182"/>
      <c r="T1826" s="182"/>
      <c r="U1826" s="182"/>
      <c r="V1826" s="182"/>
      <c r="W1826" s="182"/>
      <c r="X1826" s="182"/>
      <c r="Y1826" s="182"/>
      <c r="AA1826" s="183"/>
    </row>
    <row r="1827" spans="9:27" s="3" customFormat="1" ht="12.75">
      <c r="I1827" s="26"/>
      <c r="J1827" s="182"/>
      <c r="K1827" s="182"/>
      <c r="L1827" s="182"/>
      <c r="M1827" s="182"/>
      <c r="N1827" s="182"/>
      <c r="O1827" s="182"/>
      <c r="P1827" s="182"/>
      <c r="Q1827" s="182"/>
      <c r="R1827" s="182"/>
      <c r="S1827" s="182"/>
      <c r="T1827" s="182"/>
      <c r="U1827" s="182"/>
      <c r="V1827" s="182"/>
      <c r="W1827" s="182"/>
      <c r="X1827" s="182"/>
      <c r="Y1827" s="182"/>
      <c r="AA1827" s="183"/>
    </row>
    <row r="1828" spans="9:27" s="3" customFormat="1" ht="12.75">
      <c r="I1828" s="26"/>
      <c r="J1828" s="182"/>
      <c r="K1828" s="182"/>
      <c r="L1828" s="182"/>
      <c r="M1828" s="182"/>
      <c r="N1828" s="182"/>
      <c r="O1828" s="182"/>
      <c r="P1828" s="182"/>
      <c r="Q1828" s="182"/>
      <c r="R1828" s="182"/>
      <c r="S1828" s="182"/>
      <c r="T1828" s="182"/>
      <c r="U1828" s="182"/>
      <c r="V1828" s="182"/>
      <c r="W1828" s="182"/>
      <c r="X1828" s="182"/>
      <c r="Y1828" s="182"/>
      <c r="AA1828" s="183"/>
    </row>
    <row r="1829" spans="9:27" s="3" customFormat="1" ht="12.75">
      <c r="I1829" s="26"/>
      <c r="J1829" s="182"/>
      <c r="K1829" s="182"/>
      <c r="L1829" s="182"/>
      <c r="M1829" s="182"/>
      <c r="N1829" s="182"/>
      <c r="O1829" s="182"/>
      <c r="P1829" s="182"/>
      <c r="Q1829" s="182"/>
      <c r="R1829" s="182"/>
      <c r="S1829" s="182"/>
      <c r="T1829" s="182"/>
      <c r="U1829" s="182"/>
      <c r="V1829" s="182"/>
      <c r="W1829" s="182"/>
      <c r="X1829" s="182"/>
      <c r="Y1829" s="182"/>
      <c r="AA1829" s="183"/>
    </row>
    <row r="1830" spans="9:27" s="3" customFormat="1" ht="12.75">
      <c r="I1830" s="26"/>
      <c r="J1830" s="182"/>
      <c r="K1830" s="182"/>
      <c r="L1830" s="182"/>
      <c r="M1830" s="182"/>
      <c r="N1830" s="182"/>
      <c r="O1830" s="182"/>
      <c r="P1830" s="182"/>
      <c r="Q1830" s="182"/>
      <c r="R1830" s="182"/>
      <c r="S1830" s="182"/>
      <c r="T1830" s="182"/>
      <c r="U1830" s="182"/>
      <c r="V1830" s="182"/>
      <c r="W1830" s="182"/>
      <c r="X1830" s="182"/>
      <c r="Y1830" s="182"/>
      <c r="AA1830" s="183"/>
    </row>
    <row r="1831" spans="9:27" s="3" customFormat="1" ht="12.75">
      <c r="I1831" s="26"/>
      <c r="J1831" s="182"/>
      <c r="K1831" s="182"/>
      <c r="L1831" s="182"/>
      <c r="M1831" s="182"/>
      <c r="N1831" s="182"/>
      <c r="O1831" s="182"/>
      <c r="P1831" s="182"/>
      <c r="Q1831" s="182"/>
      <c r="R1831" s="182"/>
      <c r="S1831" s="182"/>
      <c r="T1831" s="182"/>
      <c r="U1831" s="182"/>
      <c r="V1831" s="182"/>
      <c r="W1831" s="182"/>
      <c r="X1831" s="182"/>
      <c r="Y1831" s="182"/>
      <c r="AA1831" s="183"/>
    </row>
    <row r="1832" spans="9:27" s="3" customFormat="1" ht="12.75">
      <c r="I1832" s="26"/>
      <c r="J1832" s="182"/>
      <c r="K1832" s="182"/>
      <c r="L1832" s="182"/>
      <c r="M1832" s="182"/>
      <c r="N1832" s="182"/>
      <c r="O1832" s="182"/>
      <c r="P1832" s="182"/>
      <c r="Q1832" s="182"/>
      <c r="R1832" s="182"/>
      <c r="S1832" s="182"/>
      <c r="T1832" s="182"/>
      <c r="U1832" s="182"/>
      <c r="V1832" s="182"/>
      <c r="W1832" s="182"/>
      <c r="X1832" s="182"/>
      <c r="Y1832" s="182"/>
      <c r="AA1832" s="183"/>
    </row>
    <row r="1833" spans="9:27" s="3" customFormat="1" ht="12.75">
      <c r="I1833" s="26"/>
      <c r="J1833" s="182"/>
      <c r="K1833" s="182"/>
      <c r="L1833" s="182"/>
      <c r="M1833" s="182"/>
      <c r="N1833" s="182"/>
      <c r="O1833" s="182"/>
      <c r="P1833" s="182"/>
      <c r="Q1833" s="182"/>
      <c r="R1833" s="182"/>
      <c r="S1833" s="182"/>
      <c r="T1833" s="182"/>
      <c r="U1833" s="182"/>
      <c r="V1833" s="182"/>
      <c r="W1833" s="182"/>
      <c r="X1833" s="182"/>
      <c r="Y1833" s="182"/>
      <c r="AA1833" s="183"/>
    </row>
    <row r="1834" spans="9:27" s="3" customFormat="1" ht="12.75">
      <c r="I1834" s="26"/>
      <c r="J1834" s="182"/>
      <c r="K1834" s="182"/>
      <c r="L1834" s="182"/>
      <c r="M1834" s="182"/>
      <c r="N1834" s="182"/>
      <c r="O1834" s="182"/>
      <c r="P1834" s="182"/>
      <c r="Q1834" s="182"/>
      <c r="R1834" s="182"/>
      <c r="S1834" s="182"/>
      <c r="T1834" s="182"/>
      <c r="U1834" s="182"/>
      <c r="V1834" s="182"/>
      <c r="W1834" s="182"/>
      <c r="X1834" s="182"/>
      <c r="Y1834" s="182"/>
      <c r="AA1834" s="183"/>
    </row>
    <row r="1835" spans="9:27" s="3" customFormat="1" ht="12.75">
      <c r="I1835" s="26"/>
      <c r="J1835" s="182"/>
      <c r="K1835" s="182"/>
      <c r="L1835" s="182"/>
      <c r="M1835" s="182"/>
      <c r="N1835" s="182"/>
      <c r="O1835" s="182"/>
      <c r="P1835" s="182"/>
      <c r="Q1835" s="182"/>
      <c r="R1835" s="182"/>
      <c r="S1835" s="182"/>
      <c r="T1835" s="182"/>
      <c r="U1835" s="182"/>
      <c r="V1835" s="182"/>
      <c r="W1835" s="182"/>
      <c r="X1835" s="182"/>
      <c r="Y1835" s="182"/>
      <c r="AA1835" s="183"/>
    </row>
    <row r="1836" spans="9:27" s="3" customFormat="1" ht="12.75">
      <c r="I1836" s="26"/>
      <c r="J1836" s="182"/>
      <c r="K1836" s="182"/>
      <c r="L1836" s="182"/>
      <c r="M1836" s="182"/>
      <c r="N1836" s="182"/>
      <c r="O1836" s="182"/>
      <c r="P1836" s="182"/>
      <c r="Q1836" s="182"/>
      <c r="R1836" s="182"/>
      <c r="S1836" s="182"/>
      <c r="T1836" s="182"/>
      <c r="U1836" s="182"/>
      <c r="V1836" s="182"/>
      <c r="W1836" s="182"/>
      <c r="X1836" s="182"/>
      <c r="Y1836" s="182"/>
      <c r="AA1836" s="183"/>
    </row>
    <row r="1837" spans="9:27" s="3" customFormat="1" ht="12.75">
      <c r="I1837" s="26"/>
      <c r="J1837" s="182"/>
      <c r="K1837" s="182"/>
      <c r="L1837" s="182"/>
      <c r="M1837" s="182"/>
      <c r="N1837" s="182"/>
      <c r="O1837" s="182"/>
      <c r="P1837" s="182"/>
      <c r="Q1837" s="182"/>
      <c r="R1837" s="182"/>
      <c r="S1837" s="182"/>
      <c r="T1837" s="182"/>
      <c r="U1837" s="182"/>
      <c r="V1837" s="182"/>
      <c r="W1837" s="182"/>
      <c r="X1837" s="182"/>
      <c r="Y1837" s="182"/>
      <c r="AA1837" s="183"/>
    </row>
    <row r="1838" spans="9:27" s="3" customFormat="1" ht="12.75">
      <c r="I1838" s="26"/>
      <c r="J1838" s="182"/>
      <c r="K1838" s="182"/>
      <c r="L1838" s="182"/>
      <c r="M1838" s="182"/>
      <c r="N1838" s="182"/>
      <c r="O1838" s="182"/>
      <c r="P1838" s="182"/>
      <c r="Q1838" s="182"/>
      <c r="R1838" s="182"/>
      <c r="S1838" s="182"/>
      <c r="T1838" s="182"/>
      <c r="U1838" s="182"/>
      <c r="V1838" s="182"/>
      <c r="W1838" s="182"/>
      <c r="X1838" s="182"/>
      <c r="Y1838" s="182"/>
      <c r="AA1838" s="183"/>
    </row>
    <row r="1839" spans="9:27" s="3" customFormat="1" ht="12.75">
      <c r="I1839" s="26"/>
      <c r="J1839" s="182"/>
      <c r="K1839" s="182"/>
      <c r="L1839" s="182"/>
      <c r="M1839" s="182"/>
      <c r="N1839" s="182"/>
      <c r="O1839" s="182"/>
      <c r="P1839" s="182"/>
      <c r="Q1839" s="182"/>
      <c r="R1839" s="182"/>
      <c r="S1839" s="182"/>
      <c r="T1839" s="182"/>
      <c r="U1839" s="182"/>
      <c r="V1839" s="182"/>
      <c r="W1839" s="182"/>
      <c r="X1839" s="182"/>
      <c r="Y1839" s="182"/>
      <c r="AA1839" s="183"/>
    </row>
    <row r="1840" spans="9:27" s="3" customFormat="1" ht="12.75">
      <c r="I1840" s="26"/>
      <c r="J1840" s="182"/>
      <c r="K1840" s="182"/>
      <c r="L1840" s="182"/>
      <c r="M1840" s="182"/>
      <c r="N1840" s="182"/>
      <c r="O1840" s="182"/>
      <c r="P1840" s="182"/>
      <c r="Q1840" s="182"/>
      <c r="R1840" s="182"/>
      <c r="S1840" s="182"/>
      <c r="T1840" s="182"/>
      <c r="U1840" s="182"/>
      <c r="V1840" s="182"/>
      <c r="W1840" s="182"/>
      <c r="X1840" s="182"/>
      <c r="Y1840" s="182"/>
      <c r="AA1840" s="183"/>
    </row>
    <row r="1841" spans="9:27" s="3" customFormat="1" ht="12.75">
      <c r="I1841" s="26"/>
      <c r="J1841" s="182"/>
      <c r="K1841" s="182"/>
      <c r="L1841" s="182"/>
      <c r="M1841" s="182"/>
      <c r="N1841" s="182"/>
      <c r="O1841" s="182"/>
      <c r="P1841" s="182"/>
      <c r="Q1841" s="182"/>
      <c r="R1841" s="182"/>
      <c r="S1841" s="182"/>
      <c r="T1841" s="182"/>
      <c r="U1841" s="182"/>
      <c r="V1841" s="182"/>
      <c r="W1841" s="182"/>
      <c r="X1841" s="182"/>
      <c r="Y1841" s="182"/>
      <c r="AA1841" s="183"/>
    </row>
    <row r="1842" spans="9:27" s="3" customFormat="1" ht="12.75">
      <c r="I1842" s="26"/>
      <c r="J1842" s="182"/>
      <c r="K1842" s="182"/>
      <c r="L1842" s="182"/>
      <c r="M1842" s="182"/>
      <c r="N1842" s="182"/>
      <c r="O1842" s="182"/>
      <c r="P1842" s="182"/>
      <c r="Q1842" s="182"/>
      <c r="R1842" s="182"/>
      <c r="S1842" s="182"/>
      <c r="T1842" s="182"/>
      <c r="U1842" s="182"/>
      <c r="V1842" s="182"/>
      <c r="W1842" s="182"/>
      <c r="X1842" s="182"/>
      <c r="Y1842" s="182"/>
      <c r="AA1842" s="183"/>
    </row>
    <row r="1843" spans="9:27" s="3" customFormat="1" ht="12.75">
      <c r="I1843" s="26"/>
      <c r="J1843" s="182"/>
      <c r="K1843" s="182"/>
      <c r="L1843" s="182"/>
      <c r="M1843" s="182"/>
      <c r="N1843" s="182"/>
      <c r="O1843" s="182"/>
      <c r="P1843" s="182"/>
      <c r="Q1843" s="182"/>
      <c r="R1843" s="182"/>
      <c r="S1843" s="182"/>
      <c r="T1843" s="182"/>
      <c r="U1843" s="182"/>
      <c r="V1843" s="182"/>
      <c r="W1843" s="182"/>
      <c r="X1843" s="182"/>
      <c r="Y1843" s="182"/>
      <c r="AA1843" s="183"/>
    </row>
    <row r="1844" spans="9:27" s="3" customFormat="1" ht="12.75">
      <c r="I1844" s="26"/>
      <c r="J1844" s="182"/>
      <c r="K1844" s="182"/>
      <c r="L1844" s="182"/>
      <c r="M1844" s="182"/>
      <c r="N1844" s="182"/>
      <c r="O1844" s="182"/>
      <c r="P1844" s="182"/>
      <c r="Q1844" s="182"/>
      <c r="R1844" s="182"/>
      <c r="S1844" s="182"/>
      <c r="T1844" s="182"/>
      <c r="U1844" s="182"/>
      <c r="V1844" s="182"/>
      <c r="W1844" s="182"/>
      <c r="X1844" s="182"/>
      <c r="Y1844" s="182"/>
      <c r="AA1844" s="183"/>
    </row>
    <row r="1845" spans="9:27" s="3" customFormat="1" ht="12.75">
      <c r="I1845" s="26"/>
      <c r="J1845" s="182"/>
      <c r="K1845" s="182"/>
      <c r="L1845" s="182"/>
      <c r="M1845" s="182"/>
      <c r="N1845" s="182"/>
      <c r="O1845" s="182"/>
      <c r="P1845" s="182"/>
      <c r="Q1845" s="182"/>
      <c r="R1845" s="182"/>
      <c r="S1845" s="182"/>
      <c r="T1845" s="182"/>
      <c r="U1845" s="182"/>
      <c r="V1845" s="182"/>
      <c r="W1845" s="182"/>
      <c r="X1845" s="182"/>
      <c r="Y1845" s="182"/>
      <c r="AA1845" s="183"/>
    </row>
    <row r="1846" spans="9:27" s="3" customFormat="1" ht="12.75">
      <c r="I1846" s="26"/>
      <c r="J1846" s="182"/>
      <c r="K1846" s="182"/>
      <c r="L1846" s="182"/>
      <c r="M1846" s="182"/>
      <c r="N1846" s="182"/>
      <c r="O1846" s="182"/>
      <c r="P1846" s="182"/>
      <c r="Q1846" s="182"/>
      <c r="R1846" s="182"/>
      <c r="S1846" s="182"/>
      <c r="T1846" s="182"/>
      <c r="U1846" s="182"/>
      <c r="V1846" s="182"/>
      <c r="W1846" s="182"/>
      <c r="X1846" s="182"/>
      <c r="Y1846" s="182"/>
      <c r="AA1846" s="183"/>
    </row>
    <row r="1847" spans="9:27" s="3" customFormat="1" ht="12.75">
      <c r="I1847" s="26"/>
      <c r="J1847" s="182"/>
      <c r="K1847" s="182"/>
      <c r="L1847" s="182"/>
      <c r="M1847" s="182"/>
      <c r="N1847" s="182"/>
      <c r="O1847" s="182"/>
      <c r="P1847" s="182"/>
      <c r="Q1847" s="182"/>
      <c r="R1847" s="182"/>
      <c r="S1847" s="182"/>
      <c r="T1847" s="182"/>
      <c r="U1847" s="182"/>
      <c r="V1847" s="182"/>
      <c r="W1847" s="182"/>
      <c r="X1847" s="182"/>
      <c r="Y1847" s="182"/>
      <c r="AA1847" s="183"/>
    </row>
    <row r="1848" spans="9:27" s="3" customFormat="1" ht="12.75">
      <c r="I1848" s="26"/>
      <c r="J1848" s="182"/>
      <c r="K1848" s="182"/>
      <c r="L1848" s="182"/>
      <c r="M1848" s="182"/>
      <c r="N1848" s="182"/>
      <c r="O1848" s="182"/>
      <c r="P1848" s="182"/>
      <c r="Q1848" s="182"/>
      <c r="R1848" s="182"/>
      <c r="S1848" s="182"/>
      <c r="T1848" s="182"/>
      <c r="U1848" s="182"/>
      <c r="V1848" s="182"/>
      <c r="W1848" s="182"/>
      <c r="X1848" s="182"/>
      <c r="Y1848" s="182"/>
      <c r="AA1848" s="183"/>
    </row>
    <row r="1849" spans="9:27" s="3" customFormat="1" ht="12.75">
      <c r="I1849" s="26"/>
      <c r="J1849" s="182"/>
      <c r="K1849" s="182"/>
      <c r="L1849" s="182"/>
      <c r="M1849" s="182"/>
      <c r="N1849" s="182"/>
      <c r="O1849" s="182"/>
      <c r="P1849" s="182"/>
      <c r="Q1849" s="182"/>
      <c r="R1849" s="182"/>
      <c r="S1849" s="182"/>
      <c r="T1849" s="182"/>
      <c r="U1849" s="182"/>
      <c r="V1849" s="182"/>
      <c r="W1849" s="182"/>
      <c r="X1849" s="182"/>
      <c r="Y1849" s="182"/>
      <c r="AA1849" s="183"/>
    </row>
    <row r="1850" spans="9:27" s="3" customFormat="1" ht="12.75">
      <c r="I1850" s="26"/>
      <c r="J1850" s="182"/>
      <c r="K1850" s="182"/>
      <c r="L1850" s="182"/>
      <c r="M1850" s="182"/>
      <c r="N1850" s="182"/>
      <c r="O1850" s="182"/>
      <c r="P1850" s="182"/>
      <c r="Q1850" s="182"/>
      <c r="R1850" s="182"/>
      <c r="S1850" s="182"/>
      <c r="T1850" s="182"/>
      <c r="U1850" s="182"/>
      <c r="V1850" s="182"/>
      <c r="W1850" s="182"/>
      <c r="X1850" s="182"/>
      <c r="Y1850" s="182"/>
      <c r="AA1850" s="183"/>
    </row>
    <row r="1851" spans="9:27" s="3" customFormat="1" ht="12.75">
      <c r="I1851" s="26"/>
      <c r="J1851" s="182"/>
      <c r="K1851" s="182"/>
      <c r="L1851" s="182"/>
      <c r="M1851" s="182"/>
      <c r="N1851" s="182"/>
      <c r="O1851" s="182"/>
      <c r="P1851" s="182"/>
      <c r="Q1851" s="182"/>
      <c r="R1851" s="182"/>
      <c r="S1851" s="182"/>
      <c r="T1851" s="182"/>
      <c r="U1851" s="182"/>
      <c r="V1851" s="182"/>
      <c r="W1851" s="182"/>
      <c r="X1851" s="182"/>
      <c r="Y1851" s="182"/>
      <c r="AA1851" s="183"/>
    </row>
    <row r="1852" spans="9:27" s="3" customFormat="1" ht="12.75">
      <c r="I1852" s="26"/>
      <c r="J1852" s="182"/>
      <c r="K1852" s="182"/>
      <c r="L1852" s="182"/>
      <c r="M1852" s="182"/>
      <c r="N1852" s="182"/>
      <c r="O1852" s="182"/>
      <c r="P1852" s="182"/>
      <c r="Q1852" s="182"/>
      <c r="R1852" s="182"/>
      <c r="S1852" s="182"/>
      <c r="T1852" s="182"/>
      <c r="U1852" s="182"/>
      <c r="V1852" s="182"/>
      <c r="W1852" s="182"/>
      <c r="X1852" s="182"/>
      <c r="Y1852" s="182"/>
      <c r="AA1852" s="183"/>
    </row>
    <row r="1853" spans="9:27" s="3" customFormat="1" ht="12.75">
      <c r="I1853" s="26"/>
      <c r="J1853" s="182"/>
      <c r="K1853" s="182"/>
      <c r="L1853" s="182"/>
      <c r="M1853" s="182"/>
      <c r="N1853" s="182"/>
      <c r="O1853" s="182"/>
      <c r="P1853" s="182"/>
      <c r="Q1853" s="182"/>
      <c r="R1853" s="182"/>
      <c r="S1853" s="182"/>
      <c r="T1853" s="182"/>
      <c r="U1853" s="182"/>
      <c r="V1853" s="182"/>
      <c r="W1853" s="182"/>
      <c r="X1853" s="182"/>
      <c r="Y1853" s="182"/>
      <c r="AA1853" s="183"/>
    </row>
    <row r="1854" spans="9:27" s="3" customFormat="1" ht="12.75">
      <c r="I1854" s="26"/>
      <c r="J1854" s="182"/>
      <c r="K1854" s="182"/>
      <c r="L1854" s="182"/>
      <c r="M1854" s="182"/>
      <c r="N1854" s="182"/>
      <c r="O1854" s="182"/>
      <c r="P1854" s="182"/>
      <c r="Q1854" s="182"/>
      <c r="R1854" s="182"/>
      <c r="S1854" s="182"/>
      <c r="T1854" s="182"/>
      <c r="U1854" s="182"/>
      <c r="V1854" s="182"/>
      <c r="W1854" s="182"/>
      <c r="X1854" s="182"/>
      <c r="Y1854" s="182"/>
      <c r="AA1854" s="183"/>
    </row>
    <row r="1855" spans="9:27" s="3" customFormat="1" ht="12.75">
      <c r="I1855" s="26"/>
      <c r="J1855" s="182"/>
      <c r="K1855" s="182"/>
      <c r="L1855" s="182"/>
      <c r="M1855" s="182"/>
      <c r="N1855" s="182"/>
      <c r="O1855" s="182"/>
      <c r="P1855" s="182"/>
      <c r="Q1855" s="182"/>
      <c r="R1855" s="182"/>
      <c r="S1855" s="182"/>
      <c r="T1855" s="182"/>
      <c r="U1855" s="182"/>
      <c r="V1855" s="182"/>
      <c r="W1855" s="182"/>
      <c r="X1855" s="182"/>
      <c r="Y1855" s="182"/>
      <c r="AA1855" s="183"/>
    </row>
    <row r="1856" spans="9:27" s="3" customFormat="1" ht="12.75">
      <c r="I1856" s="26"/>
      <c r="J1856" s="182"/>
      <c r="K1856" s="182"/>
      <c r="L1856" s="182"/>
      <c r="M1856" s="182"/>
      <c r="N1856" s="182"/>
      <c r="O1856" s="182"/>
      <c r="P1856" s="182"/>
      <c r="Q1856" s="182"/>
      <c r="R1856" s="182"/>
      <c r="S1856" s="182"/>
      <c r="T1856" s="182"/>
      <c r="U1856" s="182"/>
      <c r="V1856" s="182"/>
      <c r="W1856" s="182"/>
      <c r="X1856" s="182"/>
      <c r="Y1856" s="182"/>
      <c r="AA1856" s="183"/>
    </row>
    <row r="1857" spans="9:27" s="3" customFormat="1" ht="12.75">
      <c r="I1857" s="26"/>
      <c r="J1857" s="182"/>
      <c r="K1857" s="182"/>
      <c r="L1857" s="182"/>
      <c r="M1857" s="182"/>
      <c r="N1857" s="182"/>
      <c r="O1857" s="182"/>
      <c r="P1857" s="182"/>
      <c r="Q1857" s="182"/>
      <c r="R1857" s="182"/>
      <c r="S1857" s="182"/>
      <c r="T1857" s="182"/>
      <c r="U1857" s="182"/>
      <c r="V1857" s="182"/>
      <c r="W1857" s="182"/>
      <c r="X1857" s="182"/>
      <c r="Y1857" s="182"/>
      <c r="AA1857" s="183"/>
    </row>
    <row r="1858" spans="9:27" s="3" customFormat="1" ht="12.75">
      <c r="I1858" s="26"/>
      <c r="J1858" s="182"/>
      <c r="K1858" s="182"/>
      <c r="L1858" s="182"/>
      <c r="M1858" s="182"/>
      <c r="N1858" s="182"/>
      <c r="O1858" s="182"/>
      <c r="P1858" s="182"/>
      <c r="Q1858" s="182"/>
      <c r="R1858" s="182"/>
      <c r="S1858" s="182"/>
      <c r="T1858" s="182"/>
      <c r="U1858" s="182"/>
      <c r="V1858" s="182"/>
      <c r="W1858" s="182"/>
      <c r="X1858" s="182"/>
      <c r="Y1858" s="182"/>
      <c r="AA1858" s="183"/>
    </row>
    <row r="1859" spans="9:27" s="3" customFormat="1" ht="12.75">
      <c r="I1859" s="26"/>
      <c r="J1859" s="182"/>
      <c r="K1859" s="182"/>
      <c r="L1859" s="182"/>
      <c r="M1859" s="182"/>
      <c r="N1859" s="182"/>
      <c r="O1859" s="182"/>
      <c r="P1859" s="182"/>
      <c r="Q1859" s="182"/>
      <c r="R1859" s="182"/>
      <c r="S1859" s="182"/>
      <c r="T1859" s="182"/>
      <c r="U1859" s="182"/>
      <c r="V1859" s="182"/>
      <c r="W1859" s="182"/>
      <c r="X1859" s="182"/>
      <c r="Y1859" s="182"/>
      <c r="AA1859" s="183"/>
    </row>
    <row r="1860" spans="9:27" s="3" customFormat="1" ht="12.75">
      <c r="I1860" s="26"/>
      <c r="J1860" s="182"/>
      <c r="K1860" s="182"/>
      <c r="L1860" s="182"/>
      <c r="M1860" s="182"/>
      <c r="N1860" s="182"/>
      <c r="O1860" s="182"/>
      <c r="P1860" s="182"/>
      <c r="Q1860" s="182"/>
      <c r="R1860" s="182"/>
      <c r="S1860" s="182"/>
      <c r="T1860" s="182"/>
      <c r="U1860" s="182"/>
      <c r="V1860" s="182"/>
      <c r="W1860" s="182"/>
      <c r="X1860" s="182"/>
      <c r="Y1860" s="182"/>
      <c r="AA1860" s="183"/>
    </row>
    <row r="1861" spans="9:27" s="3" customFormat="1" ht="12.75">
      <c r="I1861" s="26"/>
      <c r="J1861" s="182"/>
      <c r="K1861" s="182"/>
      <c r="L1861" s="182"/>
      <c r="M1861" s="182"/>
      <c r="N1861" s="182"/>
      <c r="O1861" s="182"/>
      <c r="P1861" s="182"/>
      <c r="Q1861" s="182"/>
      <c r="R1861" s="182"/>
      <c r="S1861" s="182"/>
      <c r="T1861" s="182"/>
      <c r="U1861" s="182"/>
      <c r="V1861" s="182"/>
      <c r="W1861" s="182"/>
      <c r="X1861" s="182"/>
      <c r="Y1861" s="182"/>
      <c r="AA1861" s="183"/>
    </row>
    <row r="1862" spans="9:27" s="3" customFormat="1" ht="12.75">
      <c r="I1862" s="26"/>
      <c r="J1862" s="182"/>
      <c r="K1862" s="182"/>
      <c r="L1862" s="182"/>
      <c r="M1862" s="182"/>
      <c r="N1862" s="182"/>
      <c r="O1862" s="182"/>
      <c r="P1862" s="182"/>
      <c r="Q1862" s="182"/>
      <c r="R1862" s="182"/>
      <c r="S1862" s="182"/>
      <c r="T1862" s="182"/>
      <c r="U1862" s="182"/>
      <c r="V1862" s="182"/>
      <c r="W1862" s="182"/>
      <c r="X1862" s="182"/>
      <c r="Y1862" s="182"/>
      <c r="AA1862" s="183"/>
    </row>
    <row r="1863" spans="9:27" s="3" customFormat="1" ht="12.75">
      <c r="I1863" s="26"/>
      <c r="J1863" s="182"/>
      <c r="K1863" s="182"/>
      <c r="L1863" s="182"/>
      <c r="M1863" s="182"/>
      <c r="N1863" s="182"/>
      <c r="O1863" s="182"/>
      <c r="P1863" s="182"/>
      <c r="Q1863" s="182"/>
      <c r="R1863" s="182"/>
      <c r="S1863" s="182"/>
      <c r="T1863" s="182"/>
      <c r="U1863" s="182"/>
      <c r="V1863" s="182"/>
      <c r="W1863" s="182"/>
      <c r="X1863" s="182"/>
      <c r="Y1863" s="182"/>
      <c r="AA1863" s="183"/>
    </row>
    <row r="1864" spans="9:27" s="3" customFormat="1" ht="12.75">
      <c r="I1864" s="26"/>
      <c r="J1864" s="182"/>
      <c r="K1864" s="182"/>
      <c r="L1864" s="182"/>
      <c r="M1864" s="182"/>
      <c r="N1864" s="182"/>
      <c r="O1864" s="182"/>
      <c r="P1864" s="182"/>
      <c r="Q1864" s="182"/>
      <c r="R1864" s="182"/>
      <c r="S1864" s="182"/>
      <c r="T1864" s="182"/>
      <c r="U1864" s="182"/>
      <c r="V1864" s="182"/>
      <c r="W1864" s="182"/>
      <c r="X1864" s="182"/>
      <c r="Y1864" s="182"/>
      <c r="AA1864" s="183"/>
    </row>
    <row r="1865" spans="9:27" s="3" customFormat="1" ht="12.75">
      <c r="I1865" s="26"/>
      <c r="J1865" s="182"/>
      <c r="K1865" s="182"/>
      <c r="L1865" s="182"/>
      <c r="M1865" s="182"/>
      <c r="N1865" s="182"/>
      <c r="O1865" s="182"/>
      <c r="P1865" s="182"/>
      <c r="Q1865" s="182"/>
      <c r="R1865" s="182"/>
      <c r="S1865" s="182"/>
      <c r="T1865" s="182"/>
      <c r="U1865" s="182"/>
      <c r="V1865" s="182"/>
      <c r="W1865" s="182"/>
      <c r="X1865" s="182"/>
      <c r="Y1865" s="182"/>
      <c r="AA1865" s="183"/>
    </row>
    <row r="1866" spans="9:27" s="3" customFormat="1" ht="12.75">
      <c r="I1866" s="26"/>
      <c r="J1866" s="182"/>
      <c r="K1866" s="182"/>
      <c r="L1866" s="182"/>
      <c r="M1866" s="182"/>
      <c r="N1866" s="182"/>
      <c r="O1866" s="182"/>
      <c r="P1866" s="182"/>
      <c r="Q1866" s="182"/>
      <c r="R1866" s="182"/>
      <c r="S1866" s="182"/>
      <c r="T1866" s="182"/>
      <c r="U1866" s="182"/>
      <c r="V1866" s="182"/>
      <c r="W1866" s="182"/>
      <c r="X1866" s="182"/>
      <c r="Y1866" s="182"/>
      <c r="AA1866" s="183"/>
    </row>
    <row r="1867" spans="9:27" s="3" customFormat="1" ht="12.75">
      <c r="I1867" s="26"/>
      <c r="J1867" s="182"/>
      <c r="K1867" s="182"/>
      <c r="L1867" s="182"/>
      <c r="M1867" s="182"/>
      <c r="N1867" s="182"/>
      <c r="O1867" s="182"/>
      <c r="P1867" s="182"/>
      <c r="Q1867" s="182"/>
      <c r="R1867" s="182"/>
      <c r="S1867" s="182"/>
      <c r="T1867" s="182"/>
      <c r="U1867" s="182"/>
      <c r="V1867" s="182"/>
      <c r="W1867" s="182"/>
      <c r="X1867" s="182"/>
      <c r="Y1867" s="182"/>
      <c r="AA1867" s="183"/>
    </row>
    <row r="1868" spans="9:27" s="3" customFormat="1" ht="12.75">
      <c r="I1868" s="26"/>
      <c r="J1868" s="182"/>
      <c r="K1868" s="182"/>
      <c r="L1868" s="182"/>
      <c r="M1868" s="182"/>
      <c r="N1868" s="182"/>
      <c r="O1868" s="182"/>
      <c r="P1868" s="182"/>
      <c r="Q1868" s="182"/>
      <c r="R1868" s="182"/>
      <c r="S1868" s="182"/>
      <c r="T1868" s="182"/>
      <c r="U1868" s="182"/>
      <c r="V1868" s="182"/>
      <c r="W1868" s="182"/>
      <c r="X1868" s="182"/>
      <c r="Y1868" s="182"/>
      <c r="AA1868" s="183"/>
    </row>
    <row r="1869" spans="9:27" s="3" customFormat="1" ht="12.75">
      <c r="I1869" s="26"/>
      <c r="J1869" s="182"/>
      <c r="K1869" s="182"/>
      <c r="L1869" s="182"/>
      <c r="M1869" s="182"/>
      <c r="N1869" s="182"/>
      <c r="O1869" s="182"/>
      <c r="P1869" s="182"/>
      <c r="Q1869" s="182"/>
      <c r="R1869" s="182"/>
      <c r="S1869" s="182"/>
      <c r="T1869" s="182"/>
      <c r="U1869" s="182"/>
      <c r="V1869" s="182"/>
      <c r="W1869" s="182"/>
      <c r="X1869" s="182"/>
      <c r="Y1869" s="182"/>
      <c r="AA1869" s="183"/>
    </row>
    <row r="1870" spans="9:27" s="3" customFormat="1" ht="12.75">
      <c r="I1870" s="26"/>
      <c r="J1870" s="182"/>
      <c r="K1870" s="182"/>
      <c r="L1870" s="182"/>
      <c r="M1870" s="182"/>
      <c r="N1870" s="182"/>
      <c r="O1870" s="182"/>
      <c r="P1870" s="182"/>
      <c r="Q1870" s="182"/>
      <c r="R1870" s="182"/>
      <c r="S1870" s="182"/>
      <c r="T1870" s="182"/>
      <c r="U1870" s="182"/>
      <c r="V1870" s="182"/>
      <c r="W1870" s="182"/>
      <c r="X1870" s="182"/>
      <c r="Y1870" s="182"/>
      <c r="AA1870" s="183"/>
    </row>
    <row r="1871" spans="9:27" s="3" customFormat="1" ht="12.75">
      <c r="I1871" s="26"/>
      <c r="J1871" s="182"/>
      <c r="K1871" s="182"/>
      <c r="L1871" s="182"/>
      <c r="M1871" s="182"/>
      <c r="N1871" s="182"/>
      <c r="O1871" s="182"/>
      <c r="P1871" s="182"/>
      <c r="Q1871" s="182"/>
      <c r="R1871" s="182"/>
      <c r="S1871" s="182"/>
      <c r="T1871" s="182"/>
      <c r="U1871" s="182"/>
      <c r="V1871" s="182"/>
      <c r="W1871" s="182"/>
      <c r="X1871" s="182"/>
      <c r="Y1871" s="182"/>
      <c r="AA1871" s="183"/>
    </row>
    <row r="1872" spans="9:27" s="3" customFormat="1" ht="12.75">
      <c r="I1872" s="26"/>
      <c r="J1872" s="182"/>
      <c r="K1872" s="182"/>
      <c r="L1872" s="182"/>
      <c r="M1872" s="182"/>
      <c r="N1872" s="182"/>
      <c r="O1872" s="182"/>
      <c r="P1872" s="182"/>
      <c r="Q1872" s="182"/>
      <c r="R1872" s="182"/>
      <c r="S1872" s="182"/>
      <c r="T1872" s="182"/>
      <c r="U1872" s="182"/>
      <c r="V1872" s="182"/>
      <c r="W1872" s="182"/>
      <c r="X1872" s="182"/>
      <c r="Y1872" s="182"/>
      <c r="AA1872" s="183"/>
    </row>
    <row r="1873" spans="9:27" s="3" customFormat="1" ht="12.75">
      <c r="I1873" s="26"/>
      <c r="J1873" s="182"/>
      <c r="K1873" s="182"/>
      <c r="L1873" s="182"/>
      <c r="M1873" s="182"/>
      <c r="N1873" s="182"/>
      <c r="O1873" s="182"/>
      <c r="P1873" s="182"/>
      <c r="Q1873" s="182"/>
      <c r="R1873" s="182"/>
      <c r="S1873" s="182"/>
      <c r="T1873" s="182"/>
      <c r="U1873" s="182"/>
      <c r="V1873" s="182"/>
      <c r="W1873" s="182"/>
      <c r="X1873" s="182"/>
      <c r="Y1873" s="182"/>
      <c r="AA1873" s="183"/>
    </row>
    <row r="1874" spans="9:27" s="3" customFormat="1" ht="12.75">
      <c r="I1874" s="26"/>
      <c r="J1874" s="182"/>
      <c r="K1874" s="182"/>
      <c r="L1874" s="182"/>
      <c r="M1874" s="182"/>
      <c r="N1874" s="182"/>
      <c r="O1874" s="182"/>
      <c r="P1874" s="182"/>
      <c r="Q1874" s="182"/>
      <c r="R1874" s="182"/>
      <c r="S1874" s="182"/>
      <c r="T1874" s="182"/>
      <c r="U1874" s="182"/>
      <c r="V1874" s="182"/>
      <c r="W1874" s="182"/>
      <c r="X1874" s="182"/>
      <c r="Y1874" s="182"/>
      <c r="AA1874" s="183"/>
    </row>
    <row r="1875" spans="9:27" s="3" customFormat="1" ht="12.75">
      <c r="I1875" s="26"/>
      <c r="J1875" s="182"/>
      <c r="K1875" s="182"/>
      <c r="L1875" s="182"/>
      <c r="M1875" s="182"/>
      <c r="N1875" s="182"/>
      <c r="O1875" s="182"/>
      <c r="P1875" s="182"/>
      <c r="Q1875" s="182"/>
      <c r="R1875" s="182"/>
      <c r="S1875" s="182"/>
      <c r="T1875" s="182"/>
      <c r="U1875" s="182"/>
      <c r="V1875" s="182"/>
      <c r="W1875" s="182"/>
      <c r="X1875" s="182"/>
      <c r="Y1875" s="182"/>
      <c r="AA1875" s="183"/>
    </row>
    <row r="1876" spans="9:27" s="3" customFormat="1" ht="12.75">
      <c r="I1876" s="26"/>
      <c r="J1876" s="182"/>
      <c r="K1876" s="182"/>
      <c r="L1876" s="182"/>
      <c r="M1876" s="182"/>
      <c r="N1876" s="182"/>
      <c r="O1876" s="182"/>
      <c r="P1876" s="182"/>
      <c r="Q1876" s="182"/>
      <c r="R1876" s="182"/>
      <c r="S1876" s="182"/>
      <c r="T1876" s="182"/>
      <c r="U1876" s="182"/>
      <c r="V1876" s="182"/>
      <c r="W1876" s="182"/>
      <c r="X1876" s="182"/>
      <c r="Y1876" s="182"/>
      <c r="AA1876" s="183"/>
    </row>
    <row r="1877" spans="9:27" s="3" customFormat="1" ht="12.75">
      <c r="I1877" s="26"/>
      <c r="J1877" s="182"/>
      <c r="K1877" s="182"/>
      <c r="L1877" s="182"/>
      <c r="M1877" s="182"/>
      <c r="N1877" s="182"/>
      <c r="O1877" s="182"/>
      <c r="P1877" s="182"/>
      <c r="Q1877" s="182"/>
      <c r="R1877" s="182"/>
      <c r="S1877" s="182"/>
      <c r="T1877" s="182"/>
      <c r="U1877" s="182"/>
      <c r="V1877" s="182"/>
      <c r="W1877" s="182"/>
      <c r="X1877" s="182"/>
      <c r="Y1877" s="182"/>
      <c r="AA1877" s="183"/>
    </row>
    <row r="1878" spans="9:27" s="3" customFormat="1" ht="12.75">
      <c r="I1878" s="26"/>
      <c r="J1878" s="182"/>
      <c r="K1878" s="182"/>
      <c r="L1878" s="182"/>
      <c r="M1878" s="182"/>
      <c r="N1878" s="182"/>
      <c r="O1878" s="182"/>
      <c r="P1878" s="182"/>
      <c r="Q1878" s="182"/>
      <c r="R1878" s="182"/>
      <c r="S1878" s="182"/>
      <c r="T1878" s="182"/>
      <c r="U1878" s="182"/>
      <c r="V1878" s="182"/>
      <c r="W1878" s="182"/>
      <c r="X1878" s="182"/>
      <c r="Y1878" s="182"/>
      <c r="AA1878" s="183"/>
    </row>
    <row r="1879" spans="9:27" s="3" customFormat="1" ht="12.75">
      <c r="I1879" s="26"/>
      <c r="J1879" s="182"/>
      <c r="K1879" s="182"/>
      <c r="L1879" s="182"/>
      <c r="M1879" s="182"/>
      <c r="N1879" s="182"/>
      <c r="O1879" s="182"/>
      <c r="P1879" s="182"/>
      <c r="Q1879" s="182"/>
      <c r="R1879" s="182"/>
      <c r="S1879" s="182"/>
      <c r="T1879" s="182"/>
      <c r="U1879" s="182"/>
      <c r="V1879" s="182"/>
      <c r="W1879" s="182"/>
      <c r="X1879" s="182"/>
      <c r="Y1879" s="182"/>
      <c r="AA1879" s="183"/>
    </row>
    <row r="1880" spans="9:27" s="3" customFormat="1" ht="12.75">
      <c r="I1880" s="26"/>
      <c r="J1880" s="182"/>
      <c r="K1880" s="182"/>
      <c r="L1880" s="182"/>
      <c r="M1880" s="182"/>
      <c r="N1880" s="182"/>
      <c r="O1880" s="182"/>
      <c r="P1880" s="182"/>
      <c r="Q1880" s="182"/>
      <c r="R1880" s="182"/>
      <c r="S1880" s="182"/>
      <c r="T1880" s="182"/>
      <c r="U1880" s="182"/>
      <c r="V1880" s="182"/>
      <c r="W1880" s="182"/>
      <c r="X1880" s="182"/>
      <c r="Y1880" s="182"/>
      <c r="AA1880" s="183"/>
    </row>
    <row r="1881" spans="9:27" s="3" customFormat="1" ht="12.75">
      <c r="I1881" s="26"/>
      <c r="J1881" s="182"/>
      <c r="K1881" s="182"/>
      <c r="L1881" s="182"/>
      <c r="M1881" s="182"/>
      <c r="N1881" s="182"/>
      <c r="O1881" s="182"/>
      <c r="P1881" s="182"/>
      <c r="Q1881" s="182"/>
      <c r="R1881" s="182"/>
      <c r="S1881" s="182"/>
      <c r="T1881" s="182"/>
      <c r="U1881" s="182"/>
      <c r="V1881" s="182"/>
      <c r="W1881" s="182"/>
      <c r="X1881" s="182"/>
      <c r="Y1881" s="182"/>
      <c r="AA1881" s="183"/>
    </row>
    <row r="1882" spans="9:27" s="3" customFormat="1" ht="12.75">
      <c r="I1882" s="26"/>
      <c r="J1882" s="182"/>
      <c r="K1882" s="182"/>
      <c r="L1882" s="182"/>
      <c r="M1882" s="182"/>
      <c r="N1882" s="182"/>
      <c r="O1882" s="182"/>
      <c r="P1882" s="182"/>
      <c r="Q1882" s="182"/>
      <c r="R1882" s="182"/>
      <c r="S1882" s="182"/>
      <c r="T1882" s="182"/>
      <c r="U1882" s="182"/>
      <c r="V1882" s="182"/>
      <c r="W1882" s="182"/>
      <c r="X1882" s="182"/>
      <c r="Y1882" s="182"/>
      <c r="AA1882" s="183"/>
    </row>
    <row r="1883" spans="9:27" s="3" customFormat="1" ht="12.75">
      <c r="I1883" s="26"/>
      <c r="J1883" s="182"/>
      <c r="K1883" s="182"/>
      <c r="L1883" s="182"/>
      <c r="M1883" s="182"/>
      <c r="N1883" s="182"/>
      <c r="O1883" s="182"/>
      <c r="P1883" s="182"/>
      <c r="Q1883" s="182"/>
      <c r="R1883" s="182"/>
      <c r="S1883" s="182"/>
      <c r="T1883" s="182"/>
      <c r="U1883" s="182"/>
      <c r="V1883" s="182"/>
      <c r="W1883" s="182"/>
      <c r="X1883" s="182"/>
      <c r="Y1883" s="182"/>
      <c r="AA1883" s="183"/>
    </row>
    <row r="1884" spans="9:27" s="3" customFormat="1" ht="12.75">
      <c r="I1884" s="26"/>
      <c r="J1884" s="182"/>
      <c r="K1884" s="182"/>
      <c r="L1884" s="182"/>
      <c r="M1884" s="182"/>
      <c r="N1884" s="182"/>
      <c r="O1884" s="182"/>
      <c r="P1884" s="182"/>
      <c r="Q1884" s="182"/>
      <c r="R1884" s="182"/>
      <c r="S1884" s="182"/>
      <c r="T1884" s="182"/>
      <c r="U1884" s="182"/>
      <c r="V1884" s="182"/>
      <c r="W1884" s="182"/>
      <c r="X1884" s="182"/>
      <c r="Y1884" s="182"/>
      <c r="AA1884" s="183"/>
    </row>
    <row r="1885" spans="9:27" s="3" customFormat="1" ht="12.75">
      <c r="I1885" s="26"/>
      <c r="J1885" s="182"/>
      <c r="K1885" s="182"/>
      <c r="L1885" s="182"/>
      <c r="M1885" s="182"/>
      <c r="N1885" s="182"/>
      <c r="O1885" s="182"/>
      <c r="P1885" s="182"/>
      <c r="Q1885" s="182"/>
      <c r="R1885" s="182"/>
      <c r="S1885" s="182"/>
      <c r="T1885" s="182"/>
      <c r="U1885" s="182"/>
      <c r="V1885" s="182"/>
      <c r="W1885" s="182"/>
      <c r="X1885" s="182"/>
      <c r="Y1885" s="182"/>
      <c r="AA1885" s="183"/>
    </row>
    <row r="1886" spans="9:27" s="3" customFormat="1" ht="12.75">
      <c r="I1886" s="26"/>
      <c r="J1886" s="182"/>
      <c r="K1886" s="182"/>
      <c r="L1886" s="182"/>
      <c r="M1886" s="182"/>
      <c r="N1886" s="182"/>
      <c r="O1886" s="182"/>
      <c r="P1886" s="182"/>
      <c r="Q1886" s="182"/>
      <c r="R1886" s="182"/>
      <c r="S1886" s="182"/>
      <c r="T1886" s="182"/>
      <c r="U1886" s="182"/>
      <c r="V1886" s="182"/>
      <c r="W1886" s="182"/>
      <c r="X1886" s="182"/>
      <c r="Y1886" s="182"/>
      <c r="AA1886" s="183"/>
    </row>
    <row r="1887" spans="9:27" s="3" customFormat="1" ht="12.75">
      <c r="I1887" s="26"/>
      <c r="J1887" s="182"/>
      <c r="K1887" s="182"/>
      <c r="L1887" s="182"/>
      <c r="M1887" s="182"/>
      <c r="N1887" s="182"/>
      <c r="O1887" s="182"/>
      <c r="P1887" s="182"/>
      <c r="Q1887" s="182"/>
      <c r="R1887" s="182"/>
      <c r="S1887" s="182"/>
      <c r="T1887" s="182"/>
      <c r="U1887" s="182"/>
      <c r="V1887" s="182"/>
      <c r="W1887" s="182"/>
      <c r="X1887" s="182"/>
      <c r="Y1887" s="182"/>
      <c r="AA1887" s="183"/>
    </row>
    <row r="1888" spans="9:27" s="3" customFormat="1" ht="12.75">
      <c r="I1888" s="26"/>
      <c r="J1888" s="182"/>
      <c r="K1888" s="182"/>
      <c r="L1888" s="182"/>
      <c r="M1888" s="182"/>
      <c r="N1888" s="182"/>
      <c r="O1888" s="182"/>
      <c r="P1888" s="182"/>
      <c r="Q1888" s="182"/>
      <c r="R1888" s="182"/>
      <c r="S1888" s="182"/>
      <c r="T1888" s="182"/>
      <c r="U1888" s="182"/>
      <c r="V1888" s="182"/>
      <c r="W1888" s="182"/>
      <c r="X1888" s="182"/>
      <c r="Y1888" s="182"/>
      <c r="AA1888" s="183"/>
    </row>
    <row r="1889" spans="9:27" s="3" customFormat="1" ht="12.75">
      <c r="I1889" s="26"/>
      <c r="J1889" s="182"/>
      <c r="K1889" s="182"/>
      <c r="L1889" s="182"/>
      <c r="M1889" s="182"/>
      <c r="N1889" s="182"/>
      <c r="O1889" s="182"/>
      <c r="P1889" s="182"/>
      <c r="Q1889" s="182"/>
      <c r="R1889" s="182"/>
      <c r="S1889" s="182"/>
      <c r="T1889" s="182"/>
      <c r="U1889" s="182"/>
      <c r="V1889" s="182"/>
      <c r="W1889" s="182"/>
      <c r="X1889" s="182"/>
      <c r="Y1889" s="182"/>
      <c r="AA1889" s="183"/>
    </row>
    <row r="1890" spans="9:27" s="3" customFormat="1" ht="12.75">
      <c r="I1890" s="26"/>
      <c r="J1890" s="182"/>
      <c r="K1890" s="182"/>
      <c r="L1890" s="182"/>
      <c r="M1890" s="182"/>
      <c r="N1890" s="182"/>
      <c r="O1890" s="182"/>
      <c r="P1890" s="182"/>
      <c r="Q1890" s="182"/>
      <c r="R1890" s="182"/>
      <c r="S1890" s="182"/>
      <c r="T1890" s="182"/>
      <c r="U1890" s="182"/>
      <c r="V1890" s="182"/>
      <c r="W1890" s="182"/>
      <c r="X1890" s="182"/>
      <c r="Y1890" s="182"/>
      <c r="AA1890" s="183"/>
    </row>
    <row r="1891" spans="9:27" s="3" customFormat="1" ht="12.75">
      <c r="I1891" s="26"/>
      <c r="J1891" s="182"/>
      <c r="K1891" s="182"/>
      <c r="L1891" s="182"/>
      <c r="M1891" s="182"/>
      <c r="N1891" s="182"/>
      <c r="O1891" s="182"/>
      <c r="P1891" s="182"/>
      <c r="Q1891" s="182"/>
      <c r="R1891" s="182"/>
      <c r="S1891" s="182"/>
      <c r="T1891" s="182"/>
      <c r="U1891" s="182"/>
      <c r="V1891" s="182"/>
      <c r="W1891" s="182"/>
      <c r="X1891" s="182"/>
      <c r="Y1891" s="182"/>
      <c r="AA1891" s="183"/>
    </row>
    <row r="1892" spans="9:27" s="3" customFormat="1" ht="12.75">
      <c r="I1892" s="26"/>
      <c r="J1892" s="182"/>
      <c r="K1892" s="182"/>
      <c r="L1892" s="182"/>
      <c r="M1892" s="182"/>
      <c r="N1892" s="182"/>
      <c r="O1892" s="182"/>
      <c r="P1892" s="182"/>
      <c r="Q1892" s="182"/>
      <c r="R1892" s="182"/>
      <c r="S1892" s="182"/>
      <c r="T1892" s="182"/>
      <c r="U1892" s="182"/>
      <c r="V1892" s="182"/>
      <c r="W1892" s="182"/>
      <c r="X1892" s="182"/>
      <c r="Y1892" s="182"/>
      <c r="AA1892" s="183"/>
    </row>
    <row r="1893" spans="9:27" s="3" customFormat="1" ht="12.75">
      <c r="I1893" s="26"/>
      <c r="J1893" s="182"/>
      <c r="K1893" s="182"/>
      <c r="L1893" s="182"/>
      <c r="M1893" s="182"/>
      <c r="N1893" s="182"/>
      <c r="O1893" s="182"/>
      <c r="P1893" s="182"/>
      <c r="Q1893" s="182"/>
      <c r="R1893" s="182"/>
      <c r="S1893" s="182"/>
      <c r="T1893" s="182"/>
      <c r="U1893" s="182"/>
      <c r="V1893" s="182"/>
      <c r="W1893" s="182"/>
      <c r="X1893" s="182"/>
      <c r="Y1893" s="182"/>
      <c r="AA1893" s="183"/>
    </row>
    <row r="1894" spans="9:27" s="3" customFormat="1" ht="12.75">
      <c r="I1894" s="26"/>
      <c r="J1894" s="182"/>
      <c r="K1894" s="182"/>
      <c r="L1894" s="182"/>
      <c r="M1894" s="182"/>
      <c r="N1894" s="182"/>
      <c r="O1894" s="182"/>
      <c r="P1894" s="182"/>
      <c r="Q1894" s="182"/>
      <c r="R1894" s="182"/>
      <c r="S1894" s="182"/>
      <c r="T1894" s="182"/>
      <c r="U1894" s="182"/>
      <c r="V1894" s="182"/>
      <c r="W1894" s="182"/>
      <c r="X1894" s="182"/>
      <c r="Y1894" s="182"/>
      <c r="AA1894" s="183"/>
    </row>
    <row r="1895" spans="9:27" s="3" customFormat="1" ht="12.75">
      <c r="I1895" s="26"/>
      <c r="J1895" s="182"/>
      <c r="K1895" s="182"/>
      <c r="L1895" s="182"/>
      <c r="M1895" s="182"/>
      <c r="N1895" s="182"/>
      <c r="O1895" s="182"/>
      <c r="P1895" s="182"/>
      <c r="Q1895" s="182"/>
      <c r="R1895" s="182"/>
      <c r="S1895" s="182"/>
      <c r="T1895" s="182"/>
      <c r="U1895" s="182"/>
      <c r="V1895" s="182"/>
      <c r="W1895" s="182"/>
      <c r="X1895" s="182"/>
      <c r="Y1895" s="182"/>
      <c r="AA1895" s="183"/>
    </row>
    <row r="1896" spans="9:27" s="3" customFormat="1" ht="12.75">
      <c r="I1896" s="26"/>
      <c r="J1896" s="182"/>
      <c r="K1896" s="182"/>
      <c r="L1896" s="182"/>
      <c r="M1896" s="182"/>
      <c r="N1896" s="182"/>
      <c r="O1896" s="182"/>
      <c r="P1896" s="182"/>
      <c r="Q1896" s="182"/>
      <c r="R1896" s="182"/>
      <c r="S1896" s="182"/>
      <c r="T1896" s="182"/>
      <c r="U1896" s="182"/>
      <c r="V1896" s="182"/>
      <c r="W1896" s="182"/>
      <c r="X1896" s="182"/>
      <c r="Y1896" s="182"/>
      <c r="AA1896" s="183"/>
    </row>
    <row r="1897" spans="9:27" s="3" customFormat="1" ht="12.75">
      <c r="I1897" s="26"/>
      <c r="J1897" s="182"/>
      <c r="K1897" s="182"/>
      <c r="L1897" s="182"/>
      <c r="M1897" s="182"/>
      <c r="N1897" s="182"/>
      <c r="O1897" s="182"/>
      <c r="P1897" s="182"/>
      <c r="Q1897" s="182"/>
      <c r="R1897" s="182"/>
      <c r="S1897" s="182"/>
      <c r="T1897" s="182"/>
      <c r="U1897" s="182"/>
      <c r="V1897" s="182"/>
      <c r="W1897" s="182"/>
      <c r="X1897" s="182"/>
      <c r="Y1897" s="182"/>
      <c r="AA1897" s="183"/>
    </row>
    <row r="1898" spans="9:27" s="3" customFormat="1" ht="12.75">
      <c r="I1898" s="26"/>
      <c r="J1898" s="182"/>
      <c r="K1898" s="182"/>
      <c r="L1898" s="182"/>
      <c r="M1898" s="182"/>
      <c r="N1898" s="182"/>
      <c r="O1898" s="182"/>
      <c r="P1898" s="182"/>
      <c r="Q1898" s="182"/>
      <c r="R1898" s="182"/>
      <c r="S1898" s="182"/>
      <c r="T1898" s="182"/>
      <c r="U1898" s="182"/>
      <c r="V1898" s="182"/>
      <c r="W1898" s="182"/>
      <c r="X1898" s="182"/>
      <c r="Y1898" s="182"/>
      <c r="AA1898" s="183"/>
    </row>
    <row r="1899" spans="9:27" s="3" customFormat="1" ht="12.75">
      <c r="I1899" s="26"/>
      <c r="J1899" s="182"/>
      <c r="K1899" s="182"/>
      <c r="L1899" s="182"/>
      <c r="M1899" s="182"/>
      <c r="N1899" s="182"/>
      <c r="O1899" s="182"/>
      <c r="P1899" s="182"/>
      <c r="Q1899" s="182"/>
      <c r="R1899" s="182"/>
      <c r="S1899" s="182"/>
      <c r="T1899" s="182"/>
      <c r="U1899" s="182"/>
      <c r="V1899" s="182"/>
      <c r="W1899" s="182"/>
      <c r="X1899" s="182"/>
      <c r="Y1899" s="182"/>
      <c r="AA1899" s="183"/>
    </row>
    <row r="1900" spans="9:27" s="3" customFormat="1" ht="12.75">
      <c r="I1900" s="26"/>
      <c r="J1900" s="182"/>
      <c r="K1900" s="182"/>
      <c r="L1900" s="182"/>
      <c r="M1900" s="182"/>
      <c r="N1900" s="182"/>
      <c r="O1900" s="182"/>
      <c r="P1900" s="182"/>
      <c r="Q1900" s="182"/>
      <c r="R1900" s="182"/>
      <c r="S1900" s="182"/>
      <c r="T1900" s="182"/>
      <c r="U1900" s="182"/>
      <c r="V1900" s="182"/>
      <c r="W1900" s="182"/>
      <c r="X1900" s="182"/>
      <c r="Y1900" s="182"/>
      <c r="AA1900" s="183"/>
    </row>
    <row r="1901" spans="9:27" s="3" customFormat="1" ht="12.75">
      <c r="I1901" s="26"/>
      <c r="J1901" s="182"/>
      <c r="K1901" s="182"/>
      <c r="L1901" s="182"/>
      <c r="M1901" s="182"/>
      <c r="N1901" s="182"/>
      <c r="O1901" s="182"/>
      <c r="P1901" s="182"/>
      <c r="Q1901" s="182"/>
      <c r="R1901" s="182"/>
      <c r="S1901" s="182"/>
      <c r="T1901" s="182"/>
      <c r="U1901" s="182"/>
      <c r="V1901" s="182"/>
      <c r="W1901" s="182"/>
      <c r="X1901" s="182"/>
      <c r="Y1901" s="182"/>
      <c r="AA1901" s="183"/>
    </row>
    <row r="1902" spans="9:27" s="3" customFormat="1" ht="12.75">
      <c r="I1902" s="26"/>
      <c r="J1902" s="182"/>
      <c r="K1902" s="182"/>
      <c r="L1902" s="182"/>
      <c r="M1902" s="182"/>
      <c r="N1902" s="182"/>
      <c r="O1902" s="182"/>
      <c r="P1902" s="182"/>
      <c r="Q1902" s="182"/>
      <c r="R1902" s="182"/>
      <c r="S1902" s="182"/>
      <c r="T1902" s="182"/>
      <c r="U1902" s="182"/>
      <c r="V1902" s="182"/>
      <c r="W1902" s="182"/>
      <c r="X1902" s="182"/>
      <c r="Y1902" s="182"/>
      <c r="AA1902" s="183"/>
    </row>
    <row r="1903" spans="9:27" s="3" customFormat="1" ht="12.75">
      <c r="I1903" s="26"/>
      <c r="J1903" s="182"/>
      <c r="K1903" s="182"/>
      <c r="L1903" s="182"/>
      <c r="M1903" s="182"/>
      <c r="N1903" s="182"/>
      <c r="O1903" s="182"/>
      <c r="P1903" s="182"/>
      <c r="Q1903" s="182"/>
      <c r="R1903" s="182"/>
      <c r="S1903" s="182"/>
      <c r="T1903" s="182"/>
      <c r="U1903" s="182"/>
      <c r="V1903" s="182"/>
      <c r="W1903" s="182"/>
      <c r="X1903" s="182"/>
      <c r="Y1903" s="182"/>
      <c r="AA1903" s="183"/>
    </row>
    <row r="1904" spans="9:27" s="3" customFormat="1" ht="12.75">
      <c r="I1904" s="26"/>
      <c r="J1904" s="182"/>
      <c r="K1904" s="182"/>
      <c r="L1904" s="182"/>
      <c r="M1904" s="182"/>
      <c r="N1904" s="182"/>
      <c r="O1904" s="182"/>
      <c r="P1904" s="182"/>
      <c r="Q1904" s="182"/>
      <c r="R1904" s="182"/>
      <c r="S1904" s="182"/>
      <c r="T1904" s="182"/>
      <c r="U1904" s="182"/>
      <c r="V1904" s="182"/>
      <c r="W1904" s="182"/>
      <c r="X1904" s="182"/>
      <c r="Y1904" s="182"/>
      <c r="AA1904" s="183"/>
    </row>
    <row r="1905" spans="9:27" s="3" customFormat="1" ht="12.75">
      <c r="I1905" s="26"/>
      <c r="J1905" s="182"/>
      <c r="K1905" s="182"/>
      <c r="L1905" s="182"/>
      <c r="M1905" s="182"/>
      <c r="N1905" s="182"/>
      <c r="O1905" s="182"/>
      <c r="P1905" s="182"/>
      <c r="Q1905" s="182"/>
      <c r="R1905" s="182"/>
      <c r="S1905" s="182"/>
      <c r="T1905" s="182"/>
      <c r="U1905" s="182"/>
      <c r="V1905" s="182"/>
      <c r="W1905" s="182"/>
      <c r="X1905" s="182"/>
      <c r="Y1905" s="182"/>
      <c r="AA1905" s="183"/>
    </row>
    <row r="1906" spans="9:27" s="3" customFormat="1" ht="12.75">
      <c r="I1906" s="26"/>
      <c r="J1906" s="182"/>
      <c r="K1906" s="182"/>
      <c r="L1906" s="182"/>
      <c r="M1906" s="182"/>
      <c r="N1906" s="182"/>
      <c r="O1906" s="182"/>
      <c r="P1906" s="182"/>
      <c r="Q1906" s="182"/>
      <c r="R1906" s="182"/>
      <c r="S1906" s="182"/>
      <c r="T1906" s="182"/>
      <c r="U1906" s="182"/>
      <c r="V1906" s="182"/>
      <c r="W1906" s="182"/>
      <c r="X1906" s="182"/>
      <c r="Y1906" s="182"/>
      <c r="AA1906" s="183"/>
    </row>
    <row r="1907" spans="9:27" s="3" customFormat="1" ht="12.75">
      <c r="I1907" s="26"/>
      <c r="J1907" s="182"/>
      <c r="K1907" s="182"/>
      <c r="L1907" s="182"/>
      <c r="M1907" s="182"/>
      <c r="N1907" s="182"/>
      <c r="O1907" s="182"/>
      <c r="P1907" s="182"/>
      <c r="Q1907" s="182"/>
      <c r="R1907" s="182"/>
      <c r="S1907" s="182"/>
      <c r="T1907" s="182"/>
      <c r="U1907" s="182"/>
      <c r="V1907" s="182"/>
      <c r="W1907" s="182"/>
      <c r="X1907" s="182"/>
      <c r="Y1907" s="182"/>
      <c r="AA1907" s="183"/>
    </row>
    <row r="1908" spans="9:27" s="3" customFormat="1" ht="12.75">
      <c r="I1908" s="26"/>
      <c r="J1908" s="182"/>
      <c r="K1908" s="182"/>
      <c r="L1908" s="182"/>
      <c r="M1908" s="182"/>
      <c r="N1908" s="182"/>
      <c r="O1908" s="182"/>
      <c r="P1908" s="182"/>
      <c r="Q1908" s="182"/>
      <c r="R1908" s="182"/>
      <c r="S1908" s="182"/>
      <c r="T1908" s="182"/>
      <c r="U1908" s="182"/>
      <c r="V1908" s="182"/>
      <c r="W1908" s="182"/>
      <c r="X1908" s="182"/>
      <c r="Y1908" s="182"/>
      <c r="AA1908" s="183"/>
    </row>
    <row r="1909" spans="9:27" s="3" customFormat="1" ht="12.75">
      <c r="I1909" s="26"/>
      <c r="J1909" s="182"/>
      <c r="K1909" s="182"/>
      <c r="L1909" s="182"/>
      <c r="M1909" s="182"/>
      <c r="N1909" s="182"/>
      <c r="O1909" s="182"/>
      <c r="P1909" s="182"/>
      <c r="Q1909" s="182"/>
      <c r="R1909" s="182"/>
      <c r="S1909" s="182"/>
      <c r="T1909" s="182"/>
      <c r="U1909" s="182"/>
      <c r="V1909" s="182"/>
      <c r="W1909" s="182"/>
      <c r="X1909" s="182"/>
      <c r="Y1909" s="182"/>
      <c r="AA1909" s="183"/>
    </row>
    <row r="1910" spans="9:27" s="3" customFormat="1" ht="12.75">
      <c r="I1910" s="26"/>
      <c r="J1910" s="182"/>
      <c r="K1910" s="182"/>
      <c r="L1910" s="182"/>
      <c r="M1910" s="182"/>
      <c r="N1910" s="182"/>
      <c r="O1910" s="182"/>
      <c r="P1910" s="182"/>
      <c r="Q1910" s="182"/>
      <c r="R1910" s="182"/>
      <c r="S1910" s="182"/>
      <c r="T1910" s="182"/>
      <c r="U1910" s="182"/>
      <c r="V1910" s="182"/>
      <c r="W1910" s="182"/>
      <c r="X1910" s="182"/>
      <c r="Y1910" s="182"/>
      <c r="AA1910" s="183"/>
    </row>
    <row r="1911" spans="9:27" s="3" customFormat="1" ht="12.75">
      <c r="I1911" s="26"/>
      <c r="J1911" s="182"/>
      <c r="K1911" s="182"/>
      <c r="L1911" s="182"/>
      <c r="M1911" s="182"/>
      <c r="N1911" s="182"/>
      <c r="O1911" s="182"/>
      <c r="P1911" s="182"/>
      <c r="Q1911" s="182"/>
      <c r="R1911" s="182"/>
      <c r="S1911" s="182"/>
      <c r="T1911" s="182"/>
      <c r="U1911" s="182"/>
      <c r="V1911" s="182"/>
      <c r="W1911" s="182"/>
      <c r="X1911" s="182"/>
      <c r="Y1911" s="182"/>
      <c r="AA1911" s="183"/>
    </row>
    <row r="1912" spans="9:27" s="3" customFormat="1" ht="12.75">
      <c r="I1912" s="26"/>
      <c r="J1912" s="182"/>
      <c r="K1912" s="182"/>
      <c r="L1912" s="182"/>
      <c r="M1912" s="182"/>
      <c r="N1912" s="182"/>
      <c r="O1912" s="182"/>
      <c r="P1912" s="182"/>
      <c r="Q1912" s="182"/>
      <c r="R1912" s="182"/>
      <c r="S1912" s="182"/>
      <c r="T1912" s="182"/>
      <c r="U1912" s="182"/>
      <c r="V1912" s="182"/>
      <c r="W1912" s="182"/>
      <c r="X1912" s="182"/>
      <c r="Y1912" s="182"/>
      <c r="AA1912" s="183"/>
    </row>
    <row r="1913" spans="9:27" s="3" customFormat="1" ht="12.75">
      <c r="I1913" s="26"/>
      <c r="J1913" s="182"/>
      <c r="K1913" s="182"/>
      <c r="L1913" s="182"/>
      <c r="M1913" s="182"/>
      <c r="N1913" s="182"/>
      <c r="O1913" s="182"/>
      <c r="P1913" s="182"/>
      <c r="Q1913" s="182"/>
      <c r="R1913" s="182"/>
      <c r="S1913" s="182"/>
      <c r="T1913" s="182"/>
      <c r="U1913" s="182"/>
      <c r="V1913" s="182"/>
      <c r="W1913" s="182"/>
      <c r="X1913" s="182"/>
      <c r="Y1913" s="182"/>
      <c r="AA1913" s="183"/>
    </row>
    <row r="1914" spans="9:27" s="3" customFormat="1" ht="12.75">
      <c r="I1914" s="26"/>
      <c r="J1914" s="182"/>
      <c r="K1914" s="182"/>
      <c r="L1914" s="182"/>
      <c r="M1914" s="182"/>
      <c r="N1914" s="182"/>
      <c r="O1914" s="182"/>
      <c r="P1914" s="182"/>
      <c r="Q1914" s="182"/>
      <c r="R1914" s="182"/>
      <c r="S1914" s="182"/>
      <c r="T1914" s="182"/>
      <c r="U1914" s="182"/>
      <c r="V1914" s="182"/>
      <c r="W1914" s="182"/>
      <c r="X1914" s="182"/>
      <c r="Y1914" s="182"/>
      <c r="AA1914" s="183"/>
    </row>
    <row r="1915" spans="9:27" s="3" customFormat="1" ht="12.75">
      <c r="I1915" s="26"/>
      <c r="J1915" s="182"/>
      <c r="K1915" s="182"/>
      <c r="L1915" s="182"/>
      <c r="M1915" s="182"/>
      <c r="N1915" s="182"/>
      <c r="O1915" s="182"/>
      <c r="P1915" s="182"/>
      <c r="Q1915" s="182"/>
      <c r="R1915" s="182"/>
      <c r="S1915" s="182"/>
      <c r="T1915" s="182"/>
      <c r="U1915" s="182"/>
      <c r="V1915" s="182"/>
      <c r="W1915" s="182"/>
      <c r="X1915" s="182"/>
      <c r="Y1915" s="182"/>
      <c r="AA1915" s="183"/>
    </row>
    <row r="1916" spans="9:27" s="3" customFormat="1" ht="12.75">
      <c r="I1916" s="26"/>
      <c r="J1916" s="182"/>
      <c r="K1916" s="182"/>
      <c r="L1916" s="182"/>
      <c r="M1916" s="182"/>
      <c r="N1916" s="182"/>
      <c r="O1916" s="182"/>
      <c r="P1916" s="182"/>
      <c r="Q1916" s="182"/>
      <c r="R1916" s="182"/>
      <c r="S1916" s="182"/>
      <c r="T1916" s="182"/>
      <c r="U1916" s="182"/>
      <c r="V1916" s="182"/>
      <c r="W1916" s="182"/>
      <c r="X1916" s="182"/>
      <c r="Y1916" s="182"/>
      <c r="AA1916" s="183"/>
    </row>
    <row r="1917" spans="9:27" s="3" customFormat="1" ht="12.75">
      <c r="I1917" s="26"/>
      <c r="J1917" s="182"/>
      <c r="K1917" s="182"/>
      <c r="L1917" s="182"/>
      <c r="M1917" s="182"/>
      <c r="N1917" s="182"/>
      <c r="O1917" s="182"/>
      <c r="P1917" s="182"/>
      <c r="Q1917" s="182"/>
      <c r="R1917" s="182"/>
      <c r="S1917" s="182"/>
      <c r="T1917" s="182"/>
      <c r="U1917" s="182"/>
      <c r="V1917" s="182"/>
      <c r="W1917" s="182"/>
      <c r="X1917" s="182"/>
      <c r="Y1917" s="182"/>
      <c r="AA1917" s="183"/>
    </row>
    <row r="1918" spans="9:27" s="3" customFormat="1" ht="12.75">
      <c r="I1918" s="26"/>
      <c r="J1918" s="182"/>
      <c r="K1918" s="182"/>
      <c r="L1918" s="182"/>
      <c r="M1918" s="182"/>
      <c r="N1918" s="182"/>
      <c r="O1918" s="182"/>
      <c r="P1918" s="182"/>
      <c r="Q1918" s="182"/>
      <c r="R1918" s="182"/>
      <c r="S1918" s="182"/>
      <c r="T1918" s="182"/>
      <c r="U1918" s="182"/>
      <c r="V1918" s="182"/>
      <c r="W1918" s="182"/>
      <c r="X1918" s="182"/>
      <c r="Y1918" s="182"/>
      <c r="AA1918" s="183"/>
    </row>
    <row r="1919" spans="9:27" s="3" customFormat="1" ht="12.75">
      <c r="I1919" s="26"/>
      <c r="J1919" s="182"/>
      <c r="K1919" s="182"/>
      <c r="L1919" s="182"/>
      <c r="M1919" s="182"/>
      <c r="N1919" s="182"/>
      <c r="O1919" s="182"/>
      <c r="P1919" s="182"/>
      <c r="Q1919" s="182"/>
      <c r="R1919" s="182"/>
      <c r="S1919" s="182"/>
      <c r="T1919" s="182"/>
      <c r="U1919" s="182"/>
      <c r="V1919" s="182"/>
      <c r="W1919" s="182"/>
      <c r="X1919" s="182"/>
      <c r="Y1919" s="182"/>
      <c r="AA1919" s="183"/>
    </row>
    <row r="1920" spans="9:27" s="3" customFormat="1" ht="12.75">
      <c r="I1920" s="26"/>
      <c r="J1920" s="182"/>
      <c r="K1920" s="182"/>
      <c r="L1920" s="182"/>
      <c r="M1920" s="182"/>
      <c r="N1920" s="182"/>
      <c r="O1920" s="182"/>
      <c r="P1920" s="182"/>
      <c r="Q1920" s="182"/>
      <c r="R1920" s="182"/>
      <c r="S1920" s="182"/>
      <c r="T1920" s="182"/>
      <c r="U1920" s="182"/>
      <c r="V1920" s="182"/>
      <c r="W1920" s="182"/>
      <c r="X1920" s="182"/>
      <c r="Y1920" s="182"/>
      <c r="AA1920" s="183"/>
    </row>
    <row r="1921" spans="9:27" s="3" customFormat="1" ht="12.75">
      <c r="I1921" s="26"/>
      <c r="J1921" s="182"/>
      <c r="K1921" s="182"/>
      <c r="L1921" s="182"/>
      <c r="M1921" s="182"/>
      <c r="N1921" s="182"/>
      <c r="O1921" s="182"/>
      <c r="P1921" s="182"/>
      <c r="Q1921" s="182"/>
      <c r="R1921" s="182"/>
      <c r="S1921" s="182"/>
      <c r="T1921" s="182"/>
      <c r="U1921" s="182"/>
      <c r="V1921" s="182"/>
      <c r="W1921" s="182"/>
      <c r="X1921" s="182"/>
      <c r="Y1921" s="182"/>
      <c r="AA1921" s="183"/>
    </row>
    <row r="1922" spans="9:27" s="3" customFormat="1" ht="12.75">
      <c r="I1922" s="26"/>
      <c r="J1922" s="182"/>
      <c r="K1922" s="182"/>
      <c r="L1922" s="182"/>
      <c r="M1922" s="182"/>
      <c r="N1922" s="182"/>
      <c r="O1922" s="182"/>
      <c r="P1922" s="182"/>
      <c r="Q1922" s="182"/>
      <c r="R1922" s="182"/>
      <c r="S1922" s="182"/>
      <c r="T1922" s="182"/>
      <c r="U1922" s="182"/>
      <c r="V1922" s="182"/>
      <c r="W1922" s="182"/>
      <c r="X1922" s="182"/>
      <c r="Y1922" s="182"/>
      <c r="AA1922" s="183"/>
    </row>
    <row r="1923" spans="9:27" s="3" customFormat="1" ht="12.75">
      <c r="I1923" s="26"/>
      <c r="J1923" s="182"/>
      <c r="K1923" s="182"/>
      <c r="L1923" s="182"/>
      <c r="M1923" s="182"/>
      <c r="N1923" s="182"/>
      <c r="O1923" s="182"/>
      <c r="P1923" s="182"/>
      <c r="Q1923" s="182"/>
      <c r="R1923" s="182"/>
      <c r="S1923" s="182"/>
      <c r="T1923" s="182"/>
      <c r="U1923" s="182"/>
      <c r="V1923" s="182"/>
      <c r="W1923" s="182"/>
      <c r="X1923" s="182"/>
      <c r="Y1923" s="182"/>
      <c r="AA1923" s="183"/>
    </row>
    <row r="1924" spans="9:27" s="3" customFormat="1" ht="12.75">
      <c r="I1924" s="26"/>
      <c r="J1924" s="182"/>
      <c r="K1924" s="182"/>
      <c r="L1924" s="182"/>
      <c r="M1924" s="182"/>
      <c r="N1924" s="182"/>
      <c r="O1924" s="182"/>
      <c r="P1924" s="182"/>
      <c r="Q1924" s="182"/>
      <c r="R1924" s="182"/>
      <c r="S1924" s="182"/>
      <c r="T1924" s="182"/>
      <c r="U1924" s="182"/>
      <c r="V1924" s="182"/>
      <c r="W1924" s="182"/>
      <c r="X1924" s="182"/>
      <c r="Y1924" s="182"/>
      <c r="AA1924" s="183"/>
    </row>
    <row r="1925" spans="9:27" s="3" customFormat="1" ht="12.75">
      <c r="I1925" s="26"/>
      <c r="J1925" s="182"/>
      <c r="K1925" s="182"/>
      <c r="L1925" s="182"/>
      <c r="M1925" s="182"/>
      <c r="N1925" s="182"/>
      <c r="O1925" s="182"/>
      <c r="P1925" s="182"/>
      <c r="Q1925" s="182"/>
      <c r="R1925" s="182"/>
      <c r="S1925" s="182"/>
      <c r="T1925" s="182"/>
      <c r="U1925" s="182"/>
      <c r="V1925" s="182"/>
      <c r="W1925" s="182"/>
      <c r="X1925" s="182"/>
      <c r="Y1925" s="182"/>
      <c r="AA1925" s="183"/>
    </row>
    <row r="1926" spans="9:27" s="3" customFormat="1" ht="12.75">
      <c r="I1926" s="26"/>
      <c r="J1926" s="182"/>
      <c r="K1926" s="182"/>
      <c r="L1926" s="182"/>
      <c r="M1926" s="182"/>
      <c r="N1926" s="182"/>
      <c r="O1926" s="182"/>
      <c r="P1926" s="182"/>
      <c r="Q1926" s="182"/>
      <c r="R1926" s="182"/>
      <c r="S1926" s="182"/>
      <c r="T1926" s="182"/>
      <c r="U1926" s="182"/>
      <c r="V1926" s="182"/>
      <c r="W1926" s="182"/>
      <c r="X1926" s="182"/>
      <c r="Y1926" s="182"/>
      <c r="AA1926" s="183"/>
    </row>
    <row r="1927" spans="9:27" s="3" customFormat="1" ht="12.75">
      <c r="I1927" s="26"/>
      <c r="J1927" s="182"/>
      <c r="K1927" s="182"/>
      <c r="L1927" s="182"/>
      <c r="M1927" s="182"/>
      <c r="N1927" s="182"/>
      <c r="O1927" s="182"/>
      <c r="P1927" s="182"/>
      <c r="Q1927" s="182"/>
      <c r="R1927" s="182"/>
      <c r="S1927" s="182"/>
      <c r="T1927" s="182"/>
      <c r="U1927" s="182"/>
      <c r="V1927" s="182"/>
      <c r="W1927" s="182"/>
      <c r="X1927" s="182"/>
      <c r="Y1927" s="182"/>
      <c r="AA1927" s="183"/>
    </row>
    <row r="1928" spans="9:27" s="3" customFormat="1" ht="12.75">
      <c r="I1928" s="26"/>
      <c r="J1928" s="182"/>
      <c r="K1928" s="182"/>
      <c r="L1928" s="182"/>
      <c r="M1928" s="182"/>
      <c r="N1928" s="182"/>
      <c r="O1928" s="182"/>
      <c r="P1928" s="182"/>
      <c r="Q1928" s="182"/>
      <c r="R1928" s="182"/>
      <c r="S1928" s="182"/>
      <c r="T1928" s="182"/>
      <c r="U1928" s="182"/>
      <c r="V1928" s="182"/>
      <c r="W1928" s="182"/>
      <c r="X1928" s="182"/>
      <c r="Y1928" s="182"/>
      <c r="AA1928" s="183"/>
    </row>
    <row r="1929" spans="9:27" s="3" customFormat="1" ht="12.75">
      <c r="I1929" s="26"/>
      <c r="J1929" s="182"/>
      <c r="K1929" s="182"/>
      <c r="L1929" s="182"/>
      <c r="M1929" s="182"/>
      <c r="N1929" s="182"/>
      <c r="O1929" s="182"/>
      <c r="P1929" s="182"/>
      <c r="Q1929" s="182"/>
      <c r="R1929" s="182"/>
      <c r="S1929" s="182"/>
      <c r="T1929" s="182"/>
      <c r="U1929" s="182"/>
      <c r="V1929" s="182"/>
      <c r="W1929" s="182"/>
      <c r="X1929" s="182"/>
      <c r="Y1929" s="182"/>
      <c r="AA1929" s="183"/>
    </row>
    <row r="1930" spans="9:27" s="3" customFormat="1" ht="12.75">
      <c r="I1930" s="26"/>
      <c r="J1930" s="182"/>
      <c r="K1930" s="182"/>
      <c r="L1930" s="182"/>
      <c r="M1930" s="182"/>
      <c r="N1930" s="182"/>
      <c r="O1930" s="182"/>
      <c r="P1930" s="182"/>
      <c r="Q1930" s="182"/>
      <c r="R1930" s="182"/>
      <c r="S1930" s="182"/>
      <c r="T1930" s="182"/>
      <c r="U1930" s="182"/>
      <c r="V1930" s="182"/>
      <c r="W1930" s="182"/>
      <c r="X1930" s="182"/>
      <c r="Y1930" s="182"/>
      <c r="AA1930" s="183"/>
    </row>
    <row r="1931" spans="9:27" s="3" customFormat="1" ht="12.75">
      <c r="I1931" s="26"/>
      <c r="J1931" s="182"/>
      <c r="K1931" s="182"/>
      <c r="L1931" s="182"/>
      <c r="M1931" s="182"/>
      <c r="N1931" s="182"/>
      <c r="O1931" s="182"/>
      <c r="P1931" s="182"/>
      <c r="Q1931" s="182"/>
      <c r="R1931" s="182"/>
      <c r="S1931" s="182"/>
      <c r="T1931" s="182"/>
      <c r="U1931" s="182"/>
      <c r="V1931" s="182"/>
      <c r="W1931" s="182"/>
      <c r="X1931" s="182"/>
      <c r="Y1931" s="182"/>
      <c r="AA1931" s="183"/>
    </row>
    <row r="1932" spans="9:27" s="3" customFormat="1" ht="12.75">
      <c r="I1932" s="26"/>
      <c r="J1932" s="182"/>
      <c r="K1932" s="182"/>
      <c r="L1932" s="182"/>
      <c r="M1932" s="182"/>
      <c r="N1932" s="182"/>
      <c r="O1932" s="182"/>
      <c r="P1932" s="182"/>
      <c r="Q1932" s="182"/>
      <c r="R1932" s="182"/>
      <c r="S1932" s="182"/>
      <c r="T1932" s="182"/>
      <c r="U1932" s="182"/>
      <c r="V1932" s="182"/>
      <c r="W1932" s="182"/>
      <c r="X1932" s="182"/>
      <c r="Y1932" s="182"/>
      <c r="AA1932" s="183"/>
    </row>
    <row r="1933" spans="9:27" s="3" customFormat="1" ht="12.75">
      <c r="I1933" s="26"/>
      <c r="J1933" s="182"/>
      <c r="K1933" s="182"/>
      <c r="L1933" s="182"/>
      <c r="M1933" s="182"/>
      <c r="N1933" s="182"/>
      <c r="O1933" s="182"/>
      <c r="P1933" s="182"/>
      <c r="Q1933" s="182"/>
      <c r="R1933" s="182"/>
      <c r="S1933" s="182"/>
      <c r="T1933" s="182"/>
      <c r="U1933" s="182"/>
      <c r="V1933" s="182"/>
      <c r="W1933" s="182"/>
      <c r="X1933" s="182"/>
      <c r="Y1933" s="182"/>
      <c r="AA1933" s="183"/>
    </row>
    <row r="1934" spans="9:27" s="3" customFormat="1" ht="12.75">
      <c r="I1934" s="26"/>
      <c r="J1934" s="182"/>
      <c r="K1934" s="182"/>
      <c r="L1934" s="182"/>
      <c r="M1934" s="182"/>
      <c r="N1934" s="182"/>
      <c r="O1934" s="182"/>
      <c r="P1934" s="182"/>
      <c r="Q1934" s="182"/>
      <c r="R1934" s="182"/>
      <c r="S1934" s="182"/>
      <c r="T1934" s="182"/>
      <c r="U1934" s="182"/>
      <c r="V1934" s="182"/>
      <c r="W1934" s="182"/>
      <c r="X1934" s="182"/>
      <c r="Y1934" s="182"/>
      <c r="AA1934" s="183"/>
    </row>
    <row r="1935" spans="9:27" s="3" customFormat="1" ht="12.75">
      <c r="I1935" s="26"/>
      <c r="J1935" s="182"/>
      <c r="K1935" s="182"/>
      <c r="L1935" s="182"/>
      <c r="M1935" s="182"/>
      <c r="N1935" s="182"/>
      <c r="O1935" s="182"/>
      <c r="P1935" s="182"/>
      <c r="Q1935" s="182"/>
      <c r="R1935" s="182"/>
      <c r="S1935" s="182"/>
      <c r="T1935" s="182"/>
      <c r="U1935" s="182"/>
      <c r="V1935" s="182"/>
      <c r="W1935" s="182"/>
      <c r="X1935" s="182"/>
      <c r="Y1935" s="182"/>
      <c r="AA1935" s="183"/>
    </row>
    <row r="1936" spans="9:27" s="3" customFormat="1" ht="12.75">
      <c r="I1936" s="26"/>
      <c r="J1936" s="182"/>
      <c r="K1936" s="182"/>
      <c r="L1936" s="182"/>
      <c r="M1936" s="182"/>
      <c r="N1936" s="182"/>
      <c r="O1936" s="182"/>
      <c r="P1936" s="182"/>
      <c r="Q1936" s="182"/>
      <c r="R1936" s="182"/>
      <c r="S1936" s="182"/>
      <c r="T1936" s="182"/>
      <c r="U1936" s="182"/>
      <c r="V1936" s="182"/>
      <c r="W1936" s="182"/>
      <c r="X1936" s="182"/>
      <c r="Y1936" s="182"/>
      <c r="AA1936" s="183"/>
    </row>
    <row r="1937" spans="9:27" s="3" customFormat="1" ht="12.75">
      <c r="I1937" s="26"/>
      <c r="J1937" s="182"/>
      <c r="K1937" s="182"/>
      <c r="L1937" s="182"/>
      <c r="M1937" s="182"/>
      <c r="N1937" s="182"/>
      <c r="O1937" s="182"/>
      <c r="P1937" s="182"/>
      <c r="Q1937" s="182"/>
      <c r="R1937" s="182"/>
      <c r="S1937" s="182"/>
      <c r="T1937" s="182"/>
      <c r="U1937" s="182"/>
      <c r="V1937" s="182"/>
      <c r="W1937" s="182"/>
      <c r="X1937" s="182"/>
      <c r="Y1937" s="182"/>
      <c r="AA1937" s="183"/>
    </row>
    <row r="1938" spans="9:27" s="3" customFormat="1" ht="12.75">
      <c r="I1938" s="26"/>
      <c r="J1938" s="182"/>
      <c r="K1938" s="182"/>
      <c r="L1938" s="182"/>
      <c r="M1938" s="182"/>
      <c r="N1938" s="182"/>
      <c r="O1938" s="182"/>
      <c r="P1938" s="182"/>
      <c r="Q1938" s="182"/>
      <c r="R1938" s="182"/>
      <c r="S1938" s="182"/>
      <c r="T1938" s="182"/>
      <c r="U1938" s="182"/>
      <c r="V1938" s="182"/>
      <c r="W1938" s="182"/>
      <c r="X1938" s="182"/>
      <c r="Y1938" s="182"/>
      <c r="AA1938" s="183"/>
    </row>
    <row r="1939" spans="9:27" s="3" customFormat="1" ht="12.75">
      <c r="I1939" s="26"/>
      <c r="J1939" s="182"/>
      <c r="K1939" s="182"/>
      <c r="L1939" s="182"/>
      <c r="M1939" s="182"/>
      <c r="N1939" s="182"/>
      <c r="O1939" s="182"/>
      <c r="P1939" s="182"/>
      <c r="Q1939" s="182"/>
      <c r="R1939" s="182"/>
      <c r="S1939" s="182"/>
      <c r="T1939" s="182"/>
      <c r="U1939" s="182"/>
      <c r="V1939" s="182"/>
      <c r="W1939" s="182"/>
      <c r="X1939" s="182"/>
      <c r="Y1939" s="182"/>
      <c r="AA1939" s="183"/>
    </row>
    <row r="1940" spans="9:27" s="3" customFormat="1" ht="12.75">
      <c r="I1940" s="26"/>
      <c r="J1940" s="182"/>
      <c r="K1940" s="182"/>
      <c r="L1940" s="182"/>
      <c r="M1940" s="182"/>
      <c r="N1940" s="182"/>
      <c r="O1940" s="182"/>
      <c r="P1940" s="182"/>
      <c r="Q1940" s="182"/>
      <c r="R1940" s="182"/>
      <c r="S1940" s="182"/>
      <c r="T1940" s="182"/>
      <c r="U1940" s="182"/>
      <c r="V1940" s="182"/>
      <c r="W1940" s="182"/>
      <c r="X1940" s="182"/>
      <c r="Y1940" s="182"/>
      <c r="AA1940" s="183"/>
    </row>
    <row r="1941" spans="9:27" s="3" customFormat="1" ht="12.75">
      <c r="I1941" s="26"/>
      <c r="J1941" s="182"/>
      <c r="K1941" s="182"/>
      <c r="L1941" s="182"/>
      <c r="M1941" s="182"/>
      <c r="N1941" s="182"/>
      <c r="O1941" s="182"/>
      <c r="P1941" s="182"/>
      <c r="Q1941" s="182"/>
      <c r="R1941" s="182"/>
      <c r="S1941" s="182"/>
      <c r="T1941" s="182"/>
      <c r="U1941" s="182"/>
      <c r="V1941" s="182"/>
      <c r="W1941" s="182"/>
      <c r="X1941" s="182"/>
      <c r="Y1941" s="182"/>
      <c r="AA1941" s="183"/>
    </row>
    <row r="1942" spans="9:27" s="3" customFormat="1" ht="12.75">
      <c r="I1942" s="26"/>
      <c r="J1942" s="182"/>
      <c r="K1942" s="182"/>
      <c r="L1942" s="182"/>
      <c r="M1942" s="182"/>
      <c r="N1942" s="182"/>
      <c r="O1942" s="182"/>
      <c r="P1942" s="182"/>
      <c r="Q1942" s="182"/>
      <c r="R1942" s="182"/>
      <c r="S1942" s="182"/>
      <c r="T1942" s="182"/>
      <c r="U1942" s="182"/>
      <c r="V1942" s="182"/>
      <c r="W1942" s="182"/>
      <c r="X1942" s="182"/>
      <c r="Y1942" s="182"/>
      <c r="AA1942" s="183"/>
    </row>
    <row r="1943" spans="9:27" s="3" customFormat="1" ht="12.75">
      <c r="I1943" s="26"/>
      <c r="J1943" s="182"/>
      <c r="K1943" s="182"/>
      <c r="L1943" s="182"/>
      <c r="M1943" s="182"/>
      <c r="N1943" s="182"/>
      <c r="O1943" s="182"/>
      <c r="P1943" s="182"/>
      <c r="Q1943" s="182"/>
      <c r="R1943" s="182"/>
      <c r="S1943" s="182"/>
      <c r="T1943" s="182"/>
      <c r="U1943" s="182"/>
      <c r="V1943" s="182"/>
      <c r="W1943" s="182"/>
      <c r="X1943" s="182"/>
      <c r="Y1943" s="182"/>
      <c r="AA1943" s="183"/>
    </row>
    <row r="1944" spans="9:27" s="3" customFormat="1" ht="12.75">
      <c r="I1944" s="26"/>
      <c r="J1944" s="182"/>
      <c r="K1944" s="182"/>
      <c r="L1944" s="182"/>
      <c r="M1944" s="182"/>
      <c r="N1944" s="182"/>
      <c r="O1944" s="182"/>
      <c r="P1944" s="182"/>
      <c r="Q1944" s="182"/>
      <c r="R1944" s="182"/>
      <c r="S1944" s="182"/>
      <c r="T1944" s="182"/>
      <c r="U1944" s="182"/>
      <c r="V1944" s="182"/>
      <c r="W1944" s="182"/>
      <c r="X1944" s="182"/>
      <c r="Y1944" s="182"/>
      <c r="AA1944" s="183"/>
    </row>
    <row r="1945" spans="9:27" s="3" customFormat="1" ht="12.75">
      <c r="I1945" s="26"/>
      <c r="J1945" s="182"/>
      <c r="K1945" s="182"/>
      <c r="L1945" s="182"/>
      <c r="M1945" s="182"/>
      <c r="N1945" s="182"/>
      <c r="O1945" s="182"/>
      <c r="P1945" s="182"/>
      <c r="Q1945" s="182"/>
      <c r="R1945" s="182"/>
      <c r="S1945" s="182"/>
      <c r="T1945" s="182"/>
      <c r="U1945" s="182"/>
      <c r="V1945" s="182"/>
      <c r="W1945" s="182"/>
      <c r="X1945" s="182"/>
      <c r="Y1945" s="182"/>
      <c r="AA1945" s="183"/>
    </row>
    <row r="1946" spans="9:27" s="3" customFormat="1" ht="12.75">
      <c r="I1946" s="26"/>
      <c r="J1946" s="182"/>
      <c r="K1946" s="182"/>
      <c r="L1946" s="182"/>
      <c r="M1946" s="182"/>
      <c r="N1946" s="182"/>
      <c r="O1946" s="182"/>
      <c r="P1946" s="182"/>
      <c r="Q1946" s="182"/>
      <c r="R1946" s="182"/>
      <c r="S1946" s="182"/>
      <c r="T1946" s="182"/>
      <c r="U1946" s="182"/>
      <c r="V1946" s="182"/>
      <c r="W1946" s="182"/>
      <c r="X1946" s="182"/>
      <c r="Y1946" s="182"/>
      <c r="AA1946" s="183"/>
    </row>
    <row r="1947" spans="9:27" s="3" customFormat="1" ht="12.75">
      <c r="I1947" s="26"/>
      <c r="J1947" s="182"/>
      <c r="K1947" s="182"/>
      <c r="L1947" s="182"/>
      <c r="M1947" s="182"/>
      <c r="N1947" s="182"/>
      <c r="O1947" s="182"/>
      <c r="P1947" s="182"/>
      <c r="Q1947" s="182"/>
      <c r="R1947" s="182"/>
      <c r="S1947" s="182"/>
      <c r="T1947" s="182"/>
      <c r="U1947" s="182"/>
      <c r="V1947" s="182"/>
      <c r="W1947" s="182"/>
      <c r="X1947" s="182"/>
      <c r="Y1947" s="182"/>
      <c r="AA1947" s="183"/>
    </row>
    <row r="1948" spans="9:27" s="3" customFormat="1" ht="12.75">
      <c r="I1948" s="26"/>
      <c r="J1948" s="182"/>
      <c r="K1948" s="182"/>
      <c r="L1948" s="182"/>
      <c r="M1948" s="182"/>
      <c r="N1948" s="182"/>
      <c r="O1948" s="182"/>
      <c r="P1948" s="182"/>
      <c r="Q1948" s="182"/>
      <c r="R1948" s="182"/>
      <c r="S1948" s="182"/>
      <c r="T1948" s="182"/>
      <c r="U1948" s="182"/>
      <c r="V1948" s="182"/>
      <c r="W1948" s="182"/>
      <c r="X1948" s="182"/>
      <c r="Y1948" s="182"/>
      <c r="AA1948" s="183"/>
    </row>
    <row r="1949" spans="9:27" s="3" customFormat="1" ht="12.75">
      <c r="I1949" s="26"/>
      <c r="J1949" s="182"/>
      <c r="K1949" s="182"/>
      <c r="L1949" s="182"/>
      <c r="M1949" s="182"/>
      <c r="N1949" s="182"/>
      <c r="O1949" s="182"/>
      <c r="P1949" s="182"/>
      <c r="Q1949" s="182"/>
      <c r="R1949" s="182"/>
      <c r="S1949" s="182"/>
      <c r="T1949" s="182"/>
      <c r="U1949" s="182"/>
      <c r="V1949" s="182"/>
      <c r="W1949" s="182"/>
      <c r="X1949" s="182"/>
      <c r="Y1949" s="182"/>
      <c r="AA1949" s="183"/>
    </row>
    <row r="1950" spans="9:27" s="3" customFormat="1" ht="12.75">
      <c r="I1950" s="26"/>
      <c r="J1950" s="182"/>
      <c r="K1950" s="182"/>
      <c r="L1950" s="182"/>
      <c r="M1950" s="182"/>
      <c r="N1950" s="182"/>
      <c r="O1950" s="182"/>
      <c r="P1950" s="182"/>
      <c r="Q1950" s="182"/>
      <c r="R1950" s="182"/>
      <c r="S1950" s="182"/>
      <c r="T1950" s="182"/>
      <c r="U1950" s="182"/>
      <c r="V1950" s="182"/>
      <c r="W1950" s="182"/>
      <c r="X1950" s="182"/>
      <c r="Y1950" s="182"/>
      <c r="AA1950" s="183"/>
    </row>
    <row r="1951" spans="9:27" s="3" customFormat="1" ht="12.75">
      <c r="I1951" s="26"/>
      <c r="J1951" s="182"/>
      <c r="K1951" s="182"/>
      <c r="L1951" s="182"/>
      <c r="M1951" s="182"/>
      <c r="N1951" s="182"/>
      <c r="O1951" s="182"/>
      <c r="P1951" s="182"/>
      <c r="Q1951" s="182"/>
      <c r="R1951" s="182"/>
      <c r="S1951" s="182"/>
      <c r="T1951" s="182"/>
      <c r="U1951" s="182"/>
      <c r="V1951" s="182"/>
      <c r="W1951" s="182"/>
      <c r="X1951" s="182"/>
      <c r="Y1951" s="182"/>
      <c r="AA1951" s="183"/>
    </row>
    <row r="1952" spans="9:27" s="3" customFormat="1" ht="12.75">
      <c r="I1952" s="26"/>
      <c r="J1952" s="182"/>
      <c r="K1952" s="182"/>
      <c r="L1952" s="182"/>
      <c r="M1952" s="182"/>
      <c r="N1952" s="182"/>
      <c r="O1952" s="182"/>
      <c r="P1952" s="182"/>
      <c r="Q1952" s="182"/>
      <c r="R1952" s="182"/>
      <c r="S1952" s="182"/>
      <c r="T1952" s="182"/>
      <c r="U1952" s="182"/>
      <c r="V1952" s="182"/>
      <c r="W1952" s="182"/>
      <c r="X1952" s="182"/>
      <c r="Y1952" s="182"/>
      <c r="AA1952" s="183"/>
    </row>
    <row r="1953" spans="9:27" s="3" customFormat="1" ht="12.75">
      <c r="I1953" s="26"/>
      <c r="J1953" s="182"/>
      <c r="K1953" s="182"/>
      <c r="L1953" s="182"/>
      <c r="M1953" s="182"/>
      <c r="N1953" s="182"/>
      <c r="O1953" s="182"/>
      <c r="P1953" s="182"/>
      <c r="Q1953" s="182"/>
      <c r="R1953" s="182"/>
      <c r="S1953" s="182"/>
      <c r="T1953" s="182"/>
      <c r="U1953" s="182"/>
      <c r="V1953" s="182"/>
      <c r="W1953" s="182"/>
      <c r="X1953" s="182"/>
      <c r="Y1953" s="182"/>
      <c r="AA1953" s="183"/>
    </row>
    <row r="1954" spans="9:27" s="3" customFormat="1" ht="12.75">
      <c r="I1954" s="26"/>
      <c r="J1954" s="182"/>
      <c r="K1954" s="182"/>
      <c r="L1954" s="182"/>
      <c r="M1954" s="182"/>
      <c r="N1954" s="182"/>
      <c r="O1954" s="182"/>
      <c r="P1954" s="182"/>
      <c r="Q1954" s="182"/>
      <c r="R1954" s="182"/>
      <c r="S1954" s="182"/>
      <c r="T1954" s="182"/>
      <c r="U1954" s="182"/>
      <c r="V1954" s="182"/>
      <c r="W1954" s="182"/>
      <c r="X1954" s="182"/>
      <c r="Y1954" s="182"/>
      <c r="AA1954" s="183"/>
    </row>
    <row r="1955" spans="9:27" s="3" customFormat="1" ht="12.75">
      <c r="I1955" s="26"/>
      <c r="J1955" s="182"/>
      <c r="K1955" s="182"/>
      <c r="L1955" s="182"/>
      <c r="M1955" s="182"/>
      <c r="N1955" s="182"/>
      <c r="O1955" s="182"/>
      <c r="P1955" s="182"/>
      <c r="Q1955" s="182"/>
      <c r="R1955" s="182"/>
      <c r="S1955" s="182"/>
      <c r="T1955" s="182"/>
      <c r="U1955" s="182"/>
      <c r="V1955" s="182"/>
      <c r="W1955" s="182"/>
      <c r="X1955" s="182"/>
      <c r="Y1955" s="182"/>
      <c r="AA1955" s="183"/>
    </row>
    <row r="1956" spans="9:27" s="3" customFormat="1" ht="12.75">
      <c r="I1956" s="26"/>
      <c r="J1956" s="182"/>
      <c r="K1956" s="182"/>
      <c r="L1956" s="182"/>
      <c r="M1956" s="182"/>
      <c r="N1956" s="182"/>
      <c r="O1956" s="182"/>
      <c r="P1956" s="182"/>
      <c r="Q1956" s="182"/>
      <c r="R1956" s="182"/>
      <c r="S1956" s="182"/>
      <c r="T1956" s="182"/>
      <c r="U1956" s="182"/>
      <c r="V1956" s="182"/>
      <c r="W1956" s="182"/>
      <c r="X1956" s="182"/>
      <c r="Y1956" s="182"/>
      <c r="AA1956" s="183"/>
    </row>
    <row r="1957" spans="9:27" s="3" customFormat="1" ht="12.75">
      <c r="I1957" s="26"/>
      <c r="J1957" s="182"/>
      <c r="K1957" s="182"/>
      <c r="L1957" s="182"/>
      <c r="M1957" s="182"/>
      <c r="N1957" s="182"/>
      <c r="O1957" s="182"/>
      <c r="P1957" s="182"/>
      <c r="Q1957" s="182"/>
      <c r="R1957" s="182"/>
      <c r="S1957" s="182"/>
      <c r="T1957" s="182"/>
      <c r="U1957" s="182"/>
      <c r="V1957" s="182"/>
      <c r="W1957" s="182"/>
      <c r="X1957" s="182"/>
      <c r="Y1957" s="182"/>
      <c r="AA1957" s="183"/>
    </row>
    <row r="1958" spans="9:27" s="3" customFormat="1" ht="12.75">
      <c r="I1958" s="26"/>
      <c r="J1958" s="182"/>
      <c r="K1958" s="182"/>
      <c r="L1958" s="182"/>
      <c r="M1958" s="182"/>
      <c r="N1958" s="182"/>
      <c r="O1958" s="182"/>
      <c r="P1958" s="182"/>
      <c r="Q1958" s="182"/>
      <c r="R1958" s="182"/>
      <c r="S1958" s="182"/>
      <c r="T1958" s="182"/>
      <c r="U1958" s="182"/>
      <c r="V1958" s="182"/>
      <c r="W1958" s="182"/>
      <c r="X1958" s="182"/>
      <c r="Y1958" s="182"/>
      <c r="AA1958" s="183"/>
    </row>
    <row r="1959" spans="9:27" s="3" customFormat="1" ht="12.75">
      <c r="I1959" s="26"/>
      <c r="J1959" s="182"/>
      <c r="K1959" s="182"/>
      <c r="L1959" s="182"/>
      <c r="M1959" s="182"/>
      <c r="N1959" s="182"/>
      <c r="O1959" s="182"/>
      <c r="P1959" s="182"/>
      <c r="Q1959" s="182"/>
      <c r="R1959" s="182"/>
      <c r="S1959" s="182"/>
      <c r="T1959" s="182"/>
      <c r="U1959" s="182"/>
      <c r="V1959" s="182"/>
      <c r="W1959" s="182"/>
      <c r="X1959" s="182"/>
      <c r="Y1959" s="182"/>
      <c r="AA1959" s="183"/>
    </row>
    <row r="1960" spans="9:27" s="3" customFormat="1" ht="12.75">
      <c r="I1960" s="26"/>
      <c r="J1960" s="182"/>
      <c r="K1960" s="182"/>
      <c r="L1960" s="182"/>
      <c r="M1960" s="182"/>
      <c r="N1960" s="182"/>
      <c r="O1960" s="182"/>
      <c r="P1960" s="182"/>
      <c r="Q1960" s="182"/>
      <c r="R1960" s="182"/>
      <c r="S1960" s="182"/>
      <c r="T1960" s="182"/>
      <c r="U1960" s="182"/>
      <c r="V1960" s="182"/>
      <c r="W1960" s="182"/>
      <c r="X1960" s="182"/>
      <c r="Y1960" s="182"/>
      <c r="AA1960" s="183"/>
    </row>
    <row r="1961" spans="9:27" s="3" customFormat="1" ht="12.75">
      <c r="I1961" s="26"/>
      <c r="J1961" s="182"/>
      <c r="K1961" s="182"/>
      <c r="L1961" s="182"/>
      <c r="M1961" s="182"/>
      <c r="N1961" s="182"/>
      <c r="O1961" s="182"/>
      <c r="P1961" s="182"/>
      <c r="Q1961" s="182"/>
      <c r="R1961" s="182"/>
      <c r="S1961" s="182"/>
      <c r="T1961" s="182"/>
      <c r="U1961" s="182"/>
      <c r="V1961" s="182"/>
      <c r="W1961" s="182"/>
      <c r="X1961" s="182"/>
      <c r="Y1961" s="182"/>
      <c r="AA1961" s="183"/>
    </row>
    <row r="1962" spans="9:27" s="3" customFormat="1" ht="12.75">
      <c r="I1962" s="26"/>
      <c r="J1962" s="182"/>
      <c r="K1962" s="182"/>
      <c r="L1962" s="182"/>
      <c r="M1962" s="182"/>
      <c r="N1962" s="182"/>
      <c r="O1962" s="182"/>
      <c r="P1962" s="182"/>
      <c r="Q1962" s="182"/>
      <c r="R1962" s="182"/>
      <c r="S1962" s="182"/>
      <c r="T1962" s="182"/>
      <c r="U1962" s="182"/>
      <c r="V1962" s="182"/>
      <c r="W1962" s="182"/>
      <c r="X1962" s="182"/>
      <c r="Y1962" s="182"/>
      <c r="AA1962" s="183"/>
    </row>
    <row r="1963" spans="9:27" s="3" customFormat="1" ht="12.75">
      <c r="I1963" s="26"/>
      <c r="J1963" s="182"/>
      <c r="K1963" s="182"/>
      <c r="L1963" s="182"/>
      <c r="M1963" s="182"/>
      <c r="N1963" s="182"/>
      <c r="O1963" s="182"/>
      <c r="P1963" s="182"/>
      <c r="Q1963" s="182"/>
      <c r="R1963" s="182"/>
      <c r="S1963" s="182"/>
      <c r="T1963" s="182"/>
      <c r="U1963" s="182"/>
      <c r="V1963" s="182"/>
      <c r="W1963" s="182"/>
      <c r="X1963" s="182"/>
      <c r="Y1963" s="182"/>
      <c r="AA1963" s="183"/>
    </row>
    <row r="1964" spans="9:27" s="3" customFormat="1" ht="12.75">
      <c r="I1964" s="26"/>
      <c r="J1964" s="182"/>
      <c r="K1964" s="182"/>
      <c r="L1964" s="182"/>
      <c r="M1964" s="182"/>
      <c r="N1964" s="182"/>
      <c r="O1964" s="182"/>
      <c r="P1964" s="182"/>
      <c r="Q1964" s="182"/>
      <c r="R1964" s="182"/>
      <c r="S1964" s="182"/>
      <c r="T1964" s="182"/>
      <c r="U1964" s="182"/>
      <c r="V1964" s="182"/>
      <c r="W1964" s="182"/>
      <c r="X1964" s="182"/>
      <c r="Y1964" s="182"/>
      <c r="AA1964" s="183"/>
    </row>
    <row r="1965" spans="9:27" s="3" customFormat="1" ht="12.75">
      <c r="I1965" s="26"/>
      <c r="J1965" s="182"/>
      <c r="K1965" s="182"/>
      <c r="L1965" s="182"/>
      <c r="M1965" s="182"/>
      <c r="N1965" s="182"/>
      <c r="O1965" s="182"/>
      <c r="P1965" s="182"/>
      <c r="Q1965" s="182"/>
      <c r="R1965" s="182"/>
      <c r="S1965" s="182"/>
      <c r="T1965" s="182"/>
      <c r="U1965" s="182"/>
      <c r="V1965" s="182"/>
      <c r="W1965" s="182"/>
      <c r="X1965" s="182"/>
      <c r="Y1965" s="182"/>
      <c r="AA1965" s="183"/>
    </row>
    <row r="1966" spans="9:27" s="3" customFormat="1" ht="12.75">
      <c r="I1966" s="26"/>
      <c r="J1966" s="182"/>
      <c r="K1966" s="182"/>
      <c r="L1966" s="182"/>
      <c r="M1966" s="182"/>
      <c r="N1966" s="182"/>
      <c r="O1966" s="182"/>
      <c r="P1966" s="182"/>
      <c r="Q1966" s="182"/>
      <c r="R1966" s="182"/>
      <c r="S1966" s="182"/>
      <c r="T1966" s="182"/>
      <c r="U1966" s="182"/>
      <c r="V1966" s="182"/>
      <c r="W1966" s="182"/>
      <c r="X1966" s="182"/>
      <c r="Y1966" s="182"/>
      <c r="AA1966" s="183"/>
    </row>
    <row r="1967" spans="9:27" s="3" customFormat="1" ht="12.75">
      <c r="I1967" s="26"/>
      <c r="J1967" s="182"/>
      <c r="K1967" s="182"/>
      <c r="L1967" s="182"/>
      <c r="M1967" s="182"/>
      <c r="N1967" s="182"/>
      <c r="O1967" s="182"/>
      <c r="P1967" s="182"/>
      <c r="Q1967" s="182"/>
      <c r="R1967" s="182"/>
      <c r="S1967" s="182"/>
      <c r="T1967" s="182"/>
      <c r="U1967" s="182"/>
      <c r="V1967" s="182"/>
      <c r="W1967" s="182"/>
      <c r="X1967" s="182"/>
      <c r="Y1967" s="182"/>
      <c r="AA1967" s="183"/>
    </row>
    <row r="1968" spans="9:27" s="3" customFormat="1" ht="12.75">
      <c r="I1968" s="26"/>
      <c r="J1968" s="182"/>
      <c r="K1968" s="182"/>
      <c r="L1968" s="182"/>
      <c r="M1968" s="182"/>
      <c r="N1968" s="182"/>
      <c r="O1968" s="182"/>
      <c r="P1968" s="182"/>
      <c r="Q1968" s="182"/>
      <c r="R1968" s="182"/>
      <c r="S1968" s="182"/>
      <c r="T1968" s="182"/>
      <c r="U1968" s="182"/>
      <c r="V1968" s="182"/>
      <c r="W1968" s="182"/>
      <c r="X1968" s="182"/>
      <c r="Y1968" s="182"/>
      <c r="AA1968" s="183"/>
    </row>
    <row r="1969" spans="9:27" s="3" customFormat="1" ht="12.75">
      <c r="I1969" s="26"/>
      <c r="J1969" s="182"/>
      <c r="K1969" s="182"/>
      <c r="L1969" s="182"/>
      <c r="M1969" s="182"/>
      <c r="N1969" s="182"/>
      <c r="O1969" s="182"/>
      <c r="P1969" s="182"/>
      <c r="Q1969" s="182"/>
      <c r="R1969" s="182"/>
      <c r="S1969" s="182"/>
      <c r="T1969" s="182"/>
      <c r="U1969" s="182"/>
      <c r="V1969" s="182"/>
      <c r="W1969" s="182"/>
      <c r="X1969" s="182"/>
      <c r="Y1969" s="182"/>
      <c r="AA1969" s="183"/>
    </row>
    <row r="1970" spans="9:27" s="3" customFormat="1" ht="12.75">
      <c r="I1970" s="26"/>
      <c r="J1970" s="182"/>
      <c r="K1970" s="182"/>
      <c r="L1970" s="182"/>
      <c r="M1970" s="182"/>
      <c r="N1970" s="182"/>
      <c r="O1970" s="182"/>
      <c r="P1970" s="182"/>
      <c r="Q1970" s="182"/>
      <c r="R1970" s="182"/>
      <c r="S1970" s="182"/>
      <c r="T1970" s="182"/>
      <c r="U1970" s="182"/>
      <c r="V1970" s="182"/>
      <c r="W1970" s="182"/>
      <c r="X1970" s="182"/>
      <c r="Y1970" s="182"/>
      <c r="AA1970" s="183"/>
    </row>
    <row r="1971" spans="9:27" s="3" customFormat="1" ht="12.75">
      <c r="I1971" s="26"/>
      <c r="J1971" s="182"/>
      <c r="K1971" s="182"/>
      <c r="L1971" s="182"/>
      <c r="M1971" s="182"/>
      <c r="N1971" s="182"/>
      <c r="O1971" s="182"/>
      <c r="P1971" s="182"/>
      <c r="Q1971" s="182"/>
      <c r="R1971" s="182"/>
      <c r="S1971" s="182"/>
      <c r="T1971" s="182"/>
      <c r="U1971" s="182"/>
      <c r="V1971" s="182"/>
      <c r="W1971" s="182"/>
      <c r="X1971" s="182"/>
      <c r="Y1971" s="182"/>
      <c r="AA1971" s="183"/>
    </row>
    <row r="1972" spans="9:27" s="3" customFormat="1" ht="12.75">
      <c r="I1972" s="26"/>
      <c r="J1972" s="182"/>
      <c r="K1972" s="182"/>
      <c r="L1972" s="182"/>
      <c r="M1972" s="182"/>
      <c r="N1972" s="182"/>
      <c r="O1972" s="182"/>
      <c r="P1972" s="182"/>
      <c r="Q1972" s="182"/>
      <c r="R1972" s="182"/>
      <c r="S1972" s="182"/>
      <c r="T1972" s="182"/>
      <c r="U1972" s="182"/>
      <c r="V1972" s="182"/>
      <c r="W1972" s="182"/>
      <c r="X1972" s="182"/>
      <c r="Y1972" s="182"/>
      <c r="AA1972" s="183"/>
    </row>
    <row r="1973" spans="9:27" s="3" customFormat="1" ht="12.75">
      <c r="I1973" s="26"/>
      <c r="J1973" s="182"/>
      <c r="K1973" s="182"/>
      <c r="L1973" s="182"/>
      <c r="M1973" s="182"/>
      <c r="N1973" s="182"/>
      <c r="O1973" s="182"/>
      <c r="P1973" s="182"/>
      <c r="Q1973" s="182"/>
      <c r="R1973" s="182"/>
      <c r="S1973" s="182"/>
      <c r="T1973" s="182"/>
      <c r="U1973" s="182"/>
      <c r="V1973" s="182"/>
      <c r="W1973" s="182"/>
      <c r="X1973" s="182"/>
      <c r="Y1973" s="182"/>
      <c r="AA1973" s="183"/>
    </row>
    <row r="1974" spans="9:27" s="3" customFormat="1" ht="12.75">
      <c r="I1974" s="26"/>
      <c r="J1974" s="182"/>
      <c r="K1974" s="182"/>
      <c r="L1974" s="182"/>
      <c r="M1974" s="182"/>
      <c r="N1974" s="182"/>
      <c r="O1974" s="182"/>
      <c r="P1974" s="182"/>
      <c r="Q1974" s="182"/>
      <c r="R1974" s="182"/>
      <c r="S1974" s="182"/>
      <c r="T1974" s="182"/>
      <c r="U1974" s="182"/>
      <c r="V1974" s="182"/>
      <c r="W1974" s="182"/>
      <c r="X1974" s="182"/>
      <c r="Y1974" s="182"/>
      <c r="AA1974" s="183"/>
    </row>
    <row r="1975" spans="9:27" s="3" customFormat="1" ht="12.75">
      <c r="I1975" s="26"/>
      <c r="J1975" s="182"/>
      <c r="K1975" s="182"/>
      <c r="L1975" s="182"/>
      <c r="M1975" s="182"/>
      <c r="N1975" s="182"/>
      <c r="O1975" s="182"/>
      <c r="P1975" s="182"/>
      <c r="Q1975" s="182"/>
      <c r="R1975" s="182"/>
      <c r="S1975" s="182"/>
      <c r="T1975" s="182"/>
      <c r="U1975" s="182"/>
      <c r="V1975" s="182"/>
      <c r="W1975" s="182"/>
      <c r="X1975" s="182"/>
      <c r="Y1975" s="182"/>
      <c r="AA1975" s="183"/>
    </row>
    <row r="1976" spans="9:27" s="3" customFormat="1" ht="12.75">
      <c r="I1976" s="26"/>
      <c r="J1976" s="182"/>
      <c r="K1976" s="182"/>
      <c r="L1976" s="182"/>
      <c r="M1976" s="182"/>
      <c r="N1976" s="182"/>
      <c r="O1976" s="182"/>
      <c r="P1976" s="182"/>
      <c r="Q1976" s="182"/>
      <c r="R1976" s="182"/>
      <c r="S1976" s="182"/>
      <c r="T1976" s="182"/>
      <c r="U1976" s="182"/>
      <c r="V1976" s="182"/>
      <c r="W1976" s="182"/>
      <c r="X1976" s="182"/>
      <c r="Y1976" s="182"/>
      <c r="AA1976" s="183"/>
    </row>
    <row r="1977" spans="9:27" s="3" customFormat="1" ht="12.75">
      <c r="I1977" s="26"/>
      <c r="J1977" s="182"/>
      <c r="K1977" s="182"/>
      <c r="L1977" s="182"/>
      <c r="M1977" s="182"/>
      <c r="N1977" s="182"/>
      <c r="O1977" s="182"/>
      <c r="P1977" s="182"/>
      <c r="Q1977" s="182"/>
      <c r="R1977" s="182"/>
      <c r="S1977" s="182"/>
      <c r="T1977" s="182"/>
      <c r="U1977" s="182"/>
      <c r="V1977" s="182"/>
      <c r="W1977" s="182"/>
      <c r="X1977" s="182"/>
      <c r="Y1977" s="182"/>
      <c r="AA1977" s="183"/>
    </row>
    <row r="1978" spans="9:27" s="3" customFormat="1" ht="12.75">
      <c r="I1978" s="26"/>
      <c r="J1978" s="182"/>
      <c r="K1978" s="182"/>
      <c r="L1978" s="182"/>
      <c r="M1978" s="182"/>
      <c r="N1978" s="182"/>
      <c r="O1978" s="182"/>
      <c r="P1978" s="182"/>
      <c r="Q1978" s="182"/>
      <c r="R1978" s="182"/>
      <c r="S1978" s="182"/>
      <c r="T1978" s="182"/>
      <c r="U1978" s="182"/>
      <c r="V1978" s="182"/>
      <c r="W1978" s="182"/>
      <c r="X1978" s="182"/>
      <c r="Y1978" s="182"/>
      <c r="AA1978" s="183"/>
    </row>
    <row r="1979" spans="9:27" s="3" customFormat="1" ht="12.75">
      <c r="I1979" s="26"/>
      <c r="J1979" s="182"/>
      <c r="K1979" s="182"/>
      <c r="L1979" s="182"/>
      <c r="M1979" s="182"/>
      <c r="N1979" s="182"/>
      <c r="O1979" s="182"/>
      <c r="P1979" s="182"/>
      <c r="Q1979" s="182"/>
      <c r="R1979" s="182"/>
      <c r="S1979" s="182"/>
      <c r="T1979" s="182"/>
      <c r="U1979" s="182"/>
      <c r="V1979" s="182"/>
      <c r="W1979" s="182"/>
      <c r="X1979" s="182"/>
      <c r="Y1979" s="182"/>
      <c r="AA1979" s="183"/>
    </row>
    <row r="1980" spans="9:27" s="3" customFormat="1" ht="12.75">
      <c r="I1980" s="26"/>
      <c r="J1980" s="182"/>
      <c r="K1980" s="182"/>
      <c r="L1980" s="182"/>
      <c r="M1980" s="182"/>
      <c r="N1980" s="182"/>
      <c r="O1980" s="182"/>
      <c r="P1980" s="182"/>
      <c r="Q1980" s="182"/>
      <c r="R1980" s="182"/>
      <c r="S1980" s="182"/>
      <c r="T1980" s="182"/>
      <c r="U1980" s="182"/>
      <c r="V1980" s="182"/>
      <c r="W1980" s="182"/>
      <c r="X1980" s="182"/>
      <c r="Y1980" s="182"/>
      <c r="AA1980" s="183"/>
    </row>
    <row r="1981" spans="9:27" s="3" customFormat="1" ht="12.75">
      <c r="I1981" s="26"/>
      <c r="J1981" s="182"/>
      <c r="K1981" s="182"/>
      <c r="L1981" s="182"/>
      <c r="M1981" s="182"/>
      <c r="N1981" s="182"/>
      <c r="O1981" s="182"/>
      <c r="P1981" s="182"/>
      <c r="Q1981" s="182"/>
      <c r="R1981" s="182"/>
      <c r="S1981" s="182"/>
      <c r="T1981" s="182"/>
      <c r="U1981" s="182"/>
      <c r="V1981" s="182"/>
      <c r="W1981" s="182"/>
      <c r="X1981" s="182"/>
      <c r="Y1981" s="182"/>
      <c r="AA1981" s="183"/>
    </row>
    <row r="1982" spans="9:27" s="3" customFormat="1" ht="12.75">
      <c r="I1982" s="26"/>
      <c r="J1982" s="182"/>
      <c r="K1982" s="182"/>
      <c r="L1982" s="182"/>
      <c r="M1982" s="182"/>
      <c r="N1982" s="182"/>
      <c r="O1982" s="182"/>
      <c r="P1982" s="182"/>
      <c r="Q1982" s="182"/>
      <c r="R1982" s="182"/>
      <c r="S1982" s="182"/>
      <c r="T1982" s="182"/>
      <c r="U1982" s="182"/>
      <c r="V1982" s="182"/>
      <c r="W1982" s="182"/>
      <c r="X1982" s="182"/>
      <c r="Y1982" s="182"/>
      <c r="AA1982" s="183"/>
    </row>
    <row r="1983" spans="9:27" s="3" customFormat="1" ht="12.75">
      <c r="I1983" s="26"/>
      <c r="J1983" s="182"/>
      <c r="K1983" s="182"/>
      <c r="L1983" s="182"/>
      <c r="M1983" s="182"/>
      <c r="N1983" s="182"/>
      <c r="O1983" s="182"/>
      <c r="P1983" s="182"/>
      <c r="Q1983" s="182"/>
      <c r="R1983" s="182"/>
      <c r="S1983" s="182"/>
      <c r="T1983" s="182"/>
      <c r="U1983" s="182"/>
      <c r="V1983" s="182"/>
      <c r="W1983" s="182"/>
      <c r="X1983" s="182"/>
      <c r="Y1983" s="182"/>
      <c r="AA1983" s="183"/>
    </row>
    <row r="1984" spans="9:27" s="3" customFormat="1" ht="12.75">
      <c r="I1984" s="26"/>
      <c r="J1984" s="182"/>
      <c r="K1984" s="182"/>
      <c r="L1984" s="182"/>
      <c r="M1984" s="182"/>
      <c r="N1984" s="182"/>
      <c r="O1984" s="182"/>
      <c r="P1984" s="182"/>
      <c r="Q1984" s="182"/>
      <c r="R1984" s="182"/>
      <c r="S1984" s="182"/>
      <c r="T1984" s="182"/>
      <c r="U1984" s="182"/>
      <c r="V1984" s="182"/>
      <c r="W1984" s="182"/>
      <c r="X1984" s="182"/>
      <c r="Y1984" s="182"/>
      <c r="AA1984" s="183"/>
    </row>
    <row r="1985" spans="9:27" s="3" customFormat="1" ht="12.75">
      <c r="I1985" s="26"/>
      <c r="J1985" s="182"/>
      <c r="K1985" s="182"/>
      <c r="L1985" s="182"/>
      <c r="M1985" s="182"/>
      <c r="N1985" s="182"/>
      <c r="O1985" s="182"/>
      <c r="P1985" s="182"/>
      <c r="Q1985" s="182"/>
      <c r="R1985" s="182"/>
      <c r="S1985" s="182"/>
      <c r="T1985" s="182"/>
      <c r="U1985" s="182"/>
      <c r="V1985" s="182"/>
      <c r="W1985" s="182"/>
      <c r="X1985" s="182"/>
      <c r="Y1985" s="182"/>
      <c r="AA1985" s="183"/>
    </row>
    <row r="1986" spans="9:27" s="3" customFormat="1" ht="12.75">
      <c r="I1986" s="26"/>
      <c r="J1986" s="182"/>
      <c r="K1986" s="182"/>
      <c r="L1986" s="182"/>
      <c r="M1986" s="182"/>
      <c r="N1986" s="182"/>
      <c r="O1986" s="182"/>
      <c r="P1986" s="182"/>
      <c r="Q1986" s="182"/>
      <c r="R1986" s="182"/>
      <c r="S1986" s="182"/>
      <c r="T1986" s="182"/>
      <c r="U1986" s="182"/>
      <c r="V1986" s="182"/>
      <c r="W1986" s="182"/>
      <c r="X1986" s="182"/>
      <c r="Y1986" s="182"/>
      <c r="AA1986" s="183"/>
    </row>
    <row r="1987" spans="9:27" s="3" customFormat="1" ht="12.75">
      <c r="I1987" s="26"/>
      <c r="J1987" s="182"/>
      <c r="K1987" s="182"/>
      <c r="L1987" s="182"/>
      <c r="M1987" s="182"/>
      <c r="N1987" s="182"/>
      <c r="O1987" s="182"/>
      <c r="P1987" s="182"/>
      <c r="Q1987" s="182"/>
      <c r="R1987" s="182"/>
      <c r="S1987" s="182"/>
      <c r="T1987" s="182"/>
      <c r="U1987" s="182"/>
      <c r="V1987" s="182"/>
      <c r="W1987" s="182"/>
      <c r="X1987" s="182"/>
      <c r="Y1987" s="182"/>
      <c r="AA1987" s="183"/>
    </row>
    <row r="1988" spans="9:27" s="3" customFormat="1" ht="12.75">
      <c r="I1988" s="26"/>
      <c r="J1988" s="182"/>
      <c r="K1988" s="182"/>
      <c r="L1988" s="182"/>
      <c r="M1988" s="182"/>
      <c r="N1988" s="182"/>
      <c r="O1988" s="182"/>
      <c r="P1988" s="182"/>
      <c r="Q1988" s="182"/>
      <c r="R1988" s="182"/>
      <c r="S1988" s="182"/>
      <c r="T1988" s="182"/>
      <c r="U1988" s="182"/>
      <c r="V1988" s="182"/>
      <c r="W1988" s="182"/>
      <c r="X1988" s="182"/>
      <c r="Y1988" s="182"/>
      <c r="AA1988" s="183"/>
    </row>
    <row r="1989" spans="9:27" s="3" customFormat="1" ht="12.75">
      <c r="I1989" s="26"/>
      <c r="J1989" s="182"/>
      <c r="K1989" s="182"/>
      <c r="L1989" s="182"/>
      <c r="M1989" s="182"/>
      <c r="N1989" s="182"/>
      <c r="O1989" s="182"/>
      <c r="P1989" s="182"/>
      <c r="Q1989" s="182"/>
      <c r="R1989" s="182"/>
      <c r="S1989" s="182"/>
      <c r="T1989" s="182"/>
      <c r="U1989" s="182"/>
      <c r="V1989" s="182"/>
      <c r="W1989" s="182"/>
      <c r="X1989" s="182"/>
      <c r="Y1989" s="182"/>
      <c r="AA1989" s="183"/>
    </row>
    <row r="1990" spans="9:27" s="3" customFormat="1" ht="12.75">
      <c r="I1990" s="26"/>
      <c r="J1990" s="182"/>
      <c r="K1990" s="182"/>
      <c r="L1990" s="182"/>
      <c r="M1990" s="182"/>
      <c r="N1990" s="182"/>
      <c r="O1990" s="182"/>
      <c r="P1990" s="182"/>
      <c r="Q1990" s="182"/>
      <c r="R1990" s="182"/>
      <c r="S1990" s="182"/>
      <c r="T1990" s="182"/>
      <c r="U1990" s="182"/>
      <c r="V1990" s="182"/>
      <c r="W1990" s="182"/>
      <c r="X1990" s="182"/>
      <c r="Y1990" s="182"/>
      <c r="AA1990" s="183"/>
    </row>
    <row r="1991" spans="9:27" s="3" customFormat="1" ht="12.75">
      <c r="I1991" s="26"/>
      <c r="J1991" s="182"/>
      <c r="K1991" s="182"/>
      <c r="L1991" s="182"/>
      <c r="M1991" s="182"/>
      <c r="N1991" s="182"/>
      <c r="O1991" s="182"/>
      <c r="P1991" s="182"/>
      <c r="Q1991" s="182"/>
      <c r="R1991" s="182"/>
      <c r="S1991" s="182"/>
      <c r="T1991" s="182"/>
      <c r="U1991" s="182"/>
      <c r="V1991" s="182"/>
      <c r="W1991" s="182"/>
      <c r="X1991" s="182"/>
      <c r="Y1991" s="182"/>
      <c r="AA1991" s="183"/>
    </row>
    <row r="1992" spans="9:27" s="3" customFormat="1" ht="12.75">
      <c r="I1992" s="26"/>
      <c r="J1992" s="182"/>
      <c r="K1992" s="182"/>
      <c r="L1992" s="182"/>
      <c r="M1992" s="182"/>
      <c r="N1992" s="182"/>
      <c r="O1992" s="182"/>
      <c r="P1992" s="182"/>
      <c r="Q1992" s="182"/>
      <c r="R1992" s="182"/>
      <c r="S1992" s="182"/>
      <c r="T1992" s="182"/>
      <c r="U1992" s="182"/>
      <c r="V1992" s="182"/>
      <c r="W1992" s="182"/>
      <c r="X1992" s="182"/>
      <c r="Y1992" s="182"/>
      <c r="AA1992" s="183"/>
    </row>
    <row r="1993" spans="9:27" s="3" customFormat="1" ht="12.75">
      <c r="I1993" s="26"/>
      <c r="J1993" s="182"/>
      <c r="K1993" s="182"/>
      <c r="L1993" s="182"/>
      <c r="M1993" s="182"/>
      <c r="N1993" s="182"/>
      <c r="O1993" s="182"/>
      <c r="P1993" s="182"/>
      <c r="Q1993" s="182"/>
      <c r="R1993" s="182"/>
      <c r="S1993" s="182"/>
      <c r="T1993" s="182"/>
      <c r="U1993" s="182"/>
      <c r="V1993" s="182"/>
      <c r="W1993" s="182"/>
      <c r="X1993" s="182"/>
      <c r="Y1993" s="182"/>
      <c r="AA1993" s="183"/>
    </row>
    <row r="1994" spans="9:27" s="3" customFormat="1" ht="12.75">
      <c r="I1994" s="26"/>
      <c r="J1994" s="182"/>
      <c r="K1994" s="182"/>
      <c r="L1994" s="182"/>
      <c r="M1994" s="182"/>
      <c r="N1994" s="182"/>
      <c r="O1994" s="182"/>
      <c r="P1994" s="182"/>
      <c r="Q1994" s="182"/>
      <c r="R1994" s="182"/>
      <c r="S1994" s="182"/>
      <c r="T1994" s="182"/>
      <c r="U1994" s="182"/>
      <c r="V1994" s="182"/>
      <c r="W1994" s="182"/>
      <c r="X1994" s="182"/>
      <c r="Y1994" s="182"/>
      <c r="AA1994" s="183"/>
    </row>
    <row r="1995" spans="9:27" s="3" customFormat="1" ht="12.75">
      <c r="I1995" s="26"/>
      <c r="J1995" s="182"/>
      <c r="K1995" s="182"/>
      <c r="L1995" s="182"/>
      <c r="M1995" s="182"/>
      <c r="N1995" s="182"/>
      <c r="O1995" s="182"/>
      <c r="P1995" s="182"/>
      <c r="Q1995" s="182"/>
      <c r="R1995" s="182"/>
      <c r="S1995" s="182"/>
      <c r="T1995" s="182"/>
      <c r="U1995" s="182"/>
      <c r="V1995" s="182"/>
      <c r="W1995" s="182"/>
      <c r="X1995" s="182"/>
      <c r="Y1995" s="182"/>
      <c r="AA1995" s="183"/>
    </row>
    <row r="1996" spans="9:27" s="3" customFormat="1" ht="12.75">
      <c r="I1996" s="26"/>
      <c r="J1996" s="182"/>
      <c r="K1996" s="182"/>
      <c r="L1996" s="182"/>
      <c r="M1996" s="182"/>
      <c r="N1996" s="182"/>
      <c r="O1996" s="182"/>
      <c r="P1996" s="182"/>
      <c r="Q1996" s="182"/>
      <c r="R1996" s="182"/>
      <c r="S1996" s="182"/>
      <c r="T1996" s="182"/>
      <c r="U1996" s="182"/>
      <c r="V1996" s="182"/>
      <c r="W1996" s="182"/>
      <c r="X1996" s="182"/>
      <c r="Y1996" s="182"/>
      <c r="AA1996" s="183"/>
    </row>
    <row r="1997" spans="9:27" s="3" customFormat="1" ht="12.75">
      <c r="I1997" s="26"/>
      <c r="J1997" s="182"/>
      <c r="K1997" s="182"/>
      <c r="L1997" s="182"/>
      <c r="M1997" s="182"/>
      <c r="N1997" s="182"/>
      <c r="O1997" s="182"/>
      <c r="P1997" s="182"/>
      <c r="Q1997" s="182"/>
      <c r="R1997" s="182"/>
      <c r="S1997" s="182"/>
      <c r="T1997" s="182"/>
      <c r="U1997" s="182"/>
      <c r="V1997" s="182"/>
      <c r="W1997" s="182"/>
      <c r="X1997" s="182"/>
      <c r="Y1997" s="182"/>
      <c r="AA1997" s="183"/>
    </row>
    <row r="1998" spans="9:27" s="3" customFormat="1" ht="12.75">
      <c r="I1998" s="26"/>
      <c r="J1998" s="182"/>
      <c r="K1998" s="182"/>
      <c r="L1998" s="182"/>
      <c r="M1998" s="182"/>
      <c r="N1998" s="182"/>
      <c r="O1998" s="182"/>
      <c r="P1998" s="182"/>
      <c r="Q1998" s="182"/>
      <c r="R1998" s="182"/>
      <c r="S1998" s="182"/>
      <c r="T1998" s="182"/>
      <c r="U1998" s="182"/>
      <c r="V1998" s="182"/>
      <c r="W1998" s="182"/>
      <c r="X1998" s="182"/>
      <c r="Y1998" s="182"/>
      <c r="AA1998" s="183"/>
    </row>
    <row r="1999" spans="9:27" s="3" customFormat="1" ht="12.75">
      <c r="I1999" s="26"/>
      <c r="J1999" s="182"/>
      <c r="K1999" s="182"/>
      <c r="L1999" s="182"/>
      <c r="M1999" s="182"/>
      <c r="N1999" s="182"/>
      <c r="O1999" s="182"/>
      <c r="P1999" s="182"/>
      <c r="Q1999" s="182"/>
      <c r="R1999" s="182"/>
      <c r="S1999" s="182"/>
      <c r="T1999" s="182"/>
      <c r="U1999" s="182"/>
      <c r="V1999" s="182"/>
      <c r="W1999" s="182"/>
      <c r="X1999" s="182"/>
      <c r="Y1999" s="182"/>
      <c r="AA1999" s="183"/>
    </row>
    <row r="2000" spans="9:27" s="3" customFormat="1" ht="12.75">
      <c r="I2000" s="26"/>
      <c r="J2000" s="182"/>
      <c r="K2000" s="182"/>
      <c r="L2000" s="182"/>
      <c r="M2000" s="182"/>
      <c r="N2000" s="182"/>
      <c r="O2000" s="182"/>
      <c r="P2000" s="182"/>
      <c r="Q2000" s="182"/>
      <c r="R2000" s="182"/>
      <c r="S2000" s="182"/>
      <c r="T2000" s="182"/>
      <c r="U2000" s="182"/>
      <c r="V2000" s="182"/>
      <c r="W2000" s="182"/>
      <c r="X2000" s="182"/>
      <c r="Y2000" s="182"/>
      <c r="AA2000" s="183"/>
    </row>
    <row r="2001" spans="9:27" s="3" customFormat="1" ht="12.75">
      <c r="I2001" s="26"/>
      <c r="J2001" s="182"/>
      <c r="K2001" s="182"/>
      <c r="L2001" s="182"/>
      <c r="M2001" s="182"/>
      <c r="N2001" s="182"/>
      <c r="O2001" s="182"/>
      <c r="P2001" s="182"/>
      <c r="Q2001" s="182"/>
      <c r="R2001" s="182"/>
      <c r="S2001" s="182"/>
      <c r="T2001" s="182"/>
      <c r="U2001" s="182"/>
      <c r="V2001" s="182"/>
      <c r="W2001" s="182"/>
      <c r="X2001" s="182"/>
      <c r="Y2001" s="182"/>
      <c r="AA2001" s="183"/>
    </row>
    <row r="2002" spans="9:27" s="3" customFormat="1" ht="12.75">
      <c r="I2002" s="26"/>
      <c r="J2002" s="182"/>
      <c r="K2002" s="182"/>
      <c r="L2002" s="182"/>
      <c r="M2002" s="182"/>
      <c r="N2002" s="182"/>
      <c r="O2002" s="182"/>
      <c r="P2002" s="182"/>
      <c r="Q2002" s="182"/>
      <c r="R2002" s="182"/>
      <c r="S2002" s="182"/>
      <c r="T2002" s="182"/>
      <c r="U2002" s="182"/>
      <c r="V2002" s="182"/>
      <c r="W2002" s="182"/>
      <c r="X2002" s="182"/>
      <c r="Y2002" s="182"/>
      <c r="AA2002" s="183"/>
    </row>
    <row r="2003" spans="9:27" s="3" customFormat="1" ht="12.75">
      <c r="I2003" s="26"/>
      <c r="J2003" s="182"/>
      <c r="K2003" s="182"/>
      <c r="L2003" s="182"/>
      <c r="M2003" s="182"/>
      <c r="N2003" s="182"/>
      <c r="O2003" s="182"/>
      <c r="P2003" s="182"/>
      <c r="Q2003" s="182"/>
      <c r="R2003" s="182"/>
      <c r="S2003" s="182"/>
      <c r="T2003" s="182"/>
      <c r="U2003" s="182"/>
      <c r="V2003" s="182"/>
      <c r="W2003" s="182"/>
      <c r="X2003" s="182"/>
      <c r="Y2003" s="182"/>
      <c r="AA2003" s="183"/>
    </row>
    <row r="2004" spans="9:27" s="3" customFormat="1" ht="12.75">
      <c r="I2004" s="26"/>
      <c r="J2004" s="182"/>
      <c r="K2004" s="182"/>
      <c r="L2004" s="182"/>
      <c r="M2004" s="182"/>
      <c r="N2004" s="182"/>
      <c r="O2004" s="182"/>
      <c r="P2004" s="182"/>
      <c r="Q2004" s="182"/>
      <c r="R2004" s="182"/>
      <c r="S2004" s="182"/>
      <c r="T2004" s="182"/>
      <c r="U2004" s="182"/>
      <c r="V2004" s="182"/>
      <c r="W2004" s="182"/>
      <c r="X2004" s="182"/>
      <c r="Y2004" s="182"/>
      <c r="AA2004" s="183"/>
    </row>
    <row r="2005" spans="9:27" s="3" customFormat="1" ht="12.75">
      <c r="I2005" s="26"/>
      <c r="J2005" s="182"/>
      <c r="K2005" s="182"/>
      <c r="L2005" s="182"/>
      <c r="M2005" s="182"/>
      <c r="N2005" s="182"/>
      <c r="O2005" s="182"/>
      <c r="P2005" s="182"/>
      <c r="Q2005" s="182"/>
      <c r="R2005" s="182"/>
      <c r="S2005" s="182"/>
      <c r="T2005" s="182"/>
      <c r="U2005" s="182"/>
      <c r="V2005" s="182"/>
      <c r="W2005" s="182"/>
      <c r="X2005" s="182"/>
      <c r="Y2005" s="182"/>
      <c r="AA2005" s="183"/>
    </row>
    <row r="2006" spans="9:27" s="3" customFormat="1" ht="12.75">
      <c r="I2006" s="26"/>
      <c r="J2006" s="182"/>
      <c r="K2006" s="182"/>
      <c r="L2006" s="182"/>
      <c r="M2006" s="182"/>
      <c r="N2006" s="182"/>
      <c r="O2006" s="182"/>
      <c r="P2006" s="182"/>
      <c r="Q2006" s="182"/>
      <c r="R2006" s="182"/>
      <c r="S2006" s="182"/>
      <c r="T2006" s="182"/>
      <c r="U2006" s="182"/>
      <c r="V2006" s="182"/>
      <c r="W2006" s="182"/>
      <c r="X2006" s="182"/>
      <c r="Y2006" s="182"/>
      <c r="AA2006" s="183"/>
    </row>
    <row r="2007" spans="9:27" s="3" customFormat="1" ht="12.75">
      <c r="I2007" s="26"/>
      <c r="J2007" s="182"/>
      <c r="K2007" s="182"/>
      <c r="L2007" s="182"/>
      <c r="M2007" s="182"/>
      <c r="N2007" s="182"/>
      <c r="O2007" s="182"/>
      <c r="P2007" s="182"/>
      <c r="Q2007" s="182"/>
      <c r="R2007" s="182"/>
      <c r="S2007" s="182"/>
      <c r="T2007" s="182"/>
      <c r="U2007" s="182"/>
      <c r="V2007" s="182"/>
      <c r="W2007" s="182"/>
      <c r="X2007" s="182"/>
      <c r="Y2007" s="182"/>
      <c r="AA2007" s="183"/>
    </row>
    <row r="2008" spans="9:27" s="3" customFormat="1" ht="12.75">
      <c r="I2008" s="26"/>
      <c r="J2008" s="182"/>
      <c r="K2008" s="182"/>
      <c r="L2008" s="182"/>
      <c r="M2008" s="182"/>
      <c r="N2008" s="182"/>
      <c r="O2008" s="182"/>
      <c r="P2008" s="182"/>
      <c r="Q2008" s="182"/>
      <c r="R2008" s="182"/>
      <c r="S2008" s="182"/>
      <c r="T2008" s="182"/>
      <c r="U2008" s="182"/>
      <c r="V2008" s="182"/>
      <c r="W2008" s="182"/>
      <c r="X2008" s="182"/>
      <c r="Y2008" s="182"/>
      <c r="AA2008" s="183"/>
    </row>
    <row r="2009" spans="9:27" s="3" customFormat="1" ht="12.75">
      <c r="I2009" s="26"/>
      <c r="J2009" s="182"/>
      <c r="K2009" s="182"/>
      <c r="L2009" s="182"/>
      <c r="M2009" s="182"/>
      <c r="N2009" s="182"/>
      <c r="O2009" s="182"/>
      <c r="P2009" s="182"/>
      <c r="Q2009" s="182"/>
      <c r="R2009" s="182"/>
      <c r="S2009" s="182"/>
      <c r="T2009" s="182"/>
      <c r="U2009" s="182"/>
      <c r="V2009" s="182"/>
      <c r="W2009" s="182"/>
      <c r="X2009" s="182"/>
      <c r="Y2009" s="182"/>
      <c r="AA2009" s="183"/>
    </row>
    <row r="2010" spans="9:27" s="3" customFormat="1" ht="12.75">
      <c r="I2010" s="26"/>
      <c r="J2010" s="182"/>
      <c r="K2010" s="182"/>
      <c r="L2010" s="182"/>
      <c r="M2010" s="182"/>
      <c r="N2010" s="182"/>
      <c r="O2010" s="182"/>
      <c r="P2010" s="182"/>
      <c r="Q2010" s="182"/>
      <c r="R2010" s="182"/>
      <c r="S2010" s="182"/>
      <c r="T2010" s="182"/>
      <c r="U2010" s="182"/>
      <c r="V2010" s="182"/>
      <c r="W2010" s="182"/>
      <c r="X2010" s="182"/>
      <c r="Y2010" s="182"/>
      <c r="AA2010" s="183"/>
    </row>
    <row r="2011" spans="9:27" s="3" customFormat="1" ht="12.75">
      <c r="I2011" s="26"/>
      <c r="J2011" s="182"/>
      <c r="K2011" s="182"/>
      <c r="L2011" s="182"/>
      <c r="M2011" s="182"/>
      <c r="N2011" s="182"/>
      <c r="O2011" s="182"/>
      <c r="P2011" s="182"/>
      <c r="Q2011" s="182"/>
      <c r="R2011" s="182"/>
      <c r="S2011" s="182"/>
      <c r="T2011" s="182"/>
      <c r="U2011" s="182"/>
      <c r="V2011" s="182"/>
      <c r="W2011" s="182"/>
      <c r="X2011" s="182"/>
      <c r="Y2011" s="182"/>
      <c r="AA2011" s="183"/>
    </row>
    <row r="2012" spans="9:27" s="3" customFormat="1" ht="12.75">
      <c r="I2012" s="26"/>
      <c r="J2012" s="182"/>
      <c r="K2012" s="182"/>
      <c r="L2012" s="182"/>
      <c r="M2012" s="182"/>
      <c r="N2012" s="182"/>
      <c r="O2012" s="182"/>
      <c r="P2012" s="182"/>
      <c r="Q2012" s="182"/>
      <c r="R2012" s="182"/>
      <c r="S2012" s="182"/>
      <c r="T2012" s="182"/>
      <c r="U2012" s="182"/>
      <c r="V2012" s="182"/>
      <c r="W2012" s="182"/>
      <c r="X2012" s="182"/>
      <c r="Y2012" s="182"/>
      <c r="AA2012" s="183"/>
    </row>
    <row r="2013" spans="9:27" s="3" customFormat="1" ht="12.75">
      <c r="I2013" s="26"/>
      <c r="J2013" s="182"/>
      <c r="K2013" s="182"/>
      <c r="L2013" s="182"/>
      <c r="M2013" s="182"/>
      <c r="N2013" s="182"/>
      <c r="O2013" s="182"/>
      <c r="P2013" s="182"/>
      <c r="Q2013" s="182"/>
      <c r="R2013" s="182"/>
      <c r="S2013" s="182"/>
      <c r="T2013" s="182"/>
      <c r="U2013" s="182"/>
      <c r="V2013" s="182"/>
      <c r="W2013" s="182"/>
      <c r="X2013" s="182"/>
      <c r="Y2013" s="182"/>
      <c r="AA2013" s="183"/>
    </row>
    <row r="2014" spans="9:27" s="3" customFormat="1" ht="12.75">
      <c r="I2014" s="26"/>
      <c r="J2014" s="182"/>
      <c r="K2014" s="182"/>
      <c r="L2014" s="182"/>
      <c r="M2014" s="182"/>
      <c r="N2014" s="182"/>
      <c r="O2014" s="182"/>
      <c r="P2014" s="182"/>
      <c r="Q2014" s="182"/>
      <c r="R2014" s="182"/>
      <c r="S2014" s="182"/>
      <c r="T2014" s="182"/>
      <c r="U2014" s="182"/>
      <c r="V2014" s="182"/>
      <c r="W2014" s="182"/>
      <c r="X2014" s="182"/>
      <c r="Y2014" s="182"/>
      <c r="AA2014" s="183"/>
    </row>
    <row r="2015" spans="9:27" s="3" customFormat="1" ht="12.75">
      <c r="I2015" s="26"/>
      <c r="J2015" s="182"/>
      <c r="K2015" s="182"/>
      <c r="L2015" s="182"/>
      <c r="M2015" s="182"/>
      <c r="N2015" s="182"/>
      <c r="O2015" s="182"/>
      <c r="P2015" s="182"/>
      <c r="Q2015" s="182"/>
      <c r="R2015" s="182"/>
      <c r="S2015" s="182"/>
      <c r="T2015" s="182"/>
      <c r="U2015" s="182"/>
      <c r="V2015" s="182"/>
      <c r="W2015" s="182"/>
      <c r="X2015" s="182"/>
      <c r="Y2015" s="182"/>
      <c r="AA2015" s="183"/>
    </row>
    <row r="2016" spans="9:27" s="3" customFormat="1" ht="12.75">
      <c r="I2016" s="26"/>
      <c r="J2016" s="182"/>
      <c r="K2016" s="182"/>
      <c r="L2016" s="182"/>
      <c r="M2016" s="182"/>
      <c r="N2016" s="182"/>
      <c r="O2016" s="182"/>
      <c r="P2016" s="182"/>
      <c r="Q2016" s="182"/>
      <c r="R2016" s="182"/>
      <c r="S2016" s="182"/>
      <c r="T2016" s="182"/>
      <c r="U2016" s="182"/>
      <c r="V2016" s="182"/>
      <c r="W2016" s="182"/>
      <c r="X2016" s="182"/>
      <c r="Y2016" s="182"/>
      <c r="AA2016" s="183"/>
    </row>
    <row r="2017" spans="9:27" s="3" customFormat="1" ht="12.75">
      <c r="I2017" s="26"/>
      <c r="J2017" s="182"/>
      <c r="K2017" s="182"/>
      <c r="L2017" s="182"/>
      <c r="M2017" s="182"/>
      <c r="N2017" s="182"/>
      <c r="O2017" s="182"/>
      <c r="P2017" s="182"/>
      <c r="Q2017" s="182"/>
      <c r="R2017" s="182"/>
      <c r="S2017" s="182"/>
      <c r="T2017" s="182"/>
      <c r="U2017" s="182"/>
      <c r="V2017" s="182"/>
      <c r="W2017" s="182"/>
      <c r="X2017" s="182"/>
      <c r="Y2017" s="182"/>
      <c r="AA2017" s="183"/>
    </row>
    <row r="2018" spans="9:27" s="3" customFormat="1" ht="12.75">
      <c r="I2018" s="26"/>
      <c r="J2018" s="182"/>
      <c r="K2018" s="182"/>
      <c r="L2018" s="182"/>
      <c r="M2018" s="182"/>
      <c r="N2018" s="182"/>
      <c r="O2018" s="182"/>
      <c r="P2018" s="182"/>
      <c r="Q2018" s="182"/>
      <c r="R2018" s="182"/>
      <c r="S2018" s="182"/>
      <c r="T2018" s="182"/>
      <c r="U2018" s="182"/>
      <c r="V2018" s="182"/>
      <c r="W2018" s="182"/>
      <c r="X2018" s="182"/>
      <c r="Y2018" s="182"/>
      <c r="AA2018" s="183"/>
    </row>
    <row r="2019" spans="9:27" s="3" customFormat="1" ht="12.75">
      <c r="I2019" s="26"/>
      <c r="J2019" s="182"/>
      <c r="K2019" s="182"/>
      <c r="L2019" s="182"/>
      <c r="M2019" s="182"/>
      <c r="N2019" s="182"/>
      <c r="O2019" s="182"/>
      <c r="P2019" s="182"/>
      <c r="Q2019" s="182"/>
      <c r="R2019" s="182"/>
      <c r="S2019" s="182"/>
      <c r="T2019" s="182"/>
      <c r="U2019" s="182"/>
      <c r="V2019" s="182"/>
      <c r="W2019" s="182"/>
      <c r="X2019" s="182"/>
      <c r="Y2019" s="182"/>
      <c r="AA2019" s="183"/>
    </row>
    <row r="2020" spans="9:27" s="3" customFormat="1" ht="12.75">
      <c r="I2020" s="26"/>
      <c r="J2020" s="182"/>
      <c r="K2020" s="182"/>
      <c r="L2020" s="182"/>
      <c r="M2020" s="182"/>
      <c r="N2020" s="182"/>
      <c r="O2020" s="182"/>
      <c r="P2020" s="182"/>
      <c r="Q2020" s="182"/>
      <c r="R2020" s="182"/>
      <c r="S2020" s="182"/>
      <c r="T2020" s="182"/>
      <c r="U2020" s="182"/>
      <c r="V2020" s="182"/>
      <c r="W2020" s="182"/>
      <c r="X2020" s="182"/>
      <c r="Y2020" s="182"/>
      <c r="AA2020" s="183"/>
    </row>
    <row r="2021" spans="9:27" s="3" customFormat="1" ht="12.75">
      <c r="I2021" s="26"/>
      <c r="J2021" s="182"/>
      <c r="K2021" s="182"/>
      <c r="L2021" s="182"/>
      <c r="M2021" s="182"/>
      <c r="N2021" s="182"/>
      <c r="O2021" s="182"/>
      <c r="P2021" s="182"/>
      <c r="Q2021" s="182"/>
      <c r="R2021" s="182"/>
      <c r="S2021" s="182"/>
      <c r="T2021" s="182"/>
      <c r="U2021" s="182"/>
      <c r="V2021" s="182"/>
      <c r="W2021" s="182"/>
      <c r="X2021" s="182"/>
      <c r="Y2021" s="182"/>
      <c r="AA2021" s="183"/>
    </row>
    <row r="2022" spans="9:27" s="3" customFormat="1" ht="12.75">
      <c r="I2022" s="26"/>
      <c r="J2022" s="182"/>
      <c r="K2022" s="182"/>
      <c r="L2022" s="182"/>
      <c r="M2022" s="182"/>
      <c r="N2022" s="182"/>
      <c r="O2022" s="182"/>
      <c r="P2022" s="182"/>
      <c r="Q2022" s="182"/>
      <c r="R2022" s="182"/>
      <c r="S2022" s="182"/>
      <c r="T2022" s="182"/>
      <c r="U2022" s="182"/>
      <c r="V2022" s="182"/>
      <c r="W2022" s="182"/>
      <c r="X2022" s="182"/>
      <c r="Y2022" s="182"/>
      <c r="AA2022" s="183"/>
    </row>
    <row r="2023" spans="9:27" s="3" customFormat="1" ht="12.75">
      <c r="I2023" s="26"/>
      <c r="J2023" s="182"/>
      <c r="K2023" s="182"/>
      <c r="L2023" s="182"/>
      <c r="M2023" s="182"/>
      <c r="N2023" s="182"/>
      <c r="O2023" s="182"/>
      <c r="P2023" s="182"/>
      <c r="Q2023" s="182"/>
      <c r="R2023" s="182"/>
      <c r="S2023" s="182"/>
      <c r="T2023" s="182"/>
      <c r="U2023" s="182"/>
      <c r="V2023" s="182"/>
      <c r="W2023" s="182"/>
      <c r="X2023" s="182"/>
      <c r="Y2023" s="182"/>
      <c r="AA2023" s="183"/>
    </row>
    <row r="2024" spans="9:27" s="3" customFormat="1" ht="12.75">
      <c r="I2024" s="26"/>
      <c r="J2024" s="182"/>
      <c r="K2024" s="182"/>
      <c r="L2024" s="182"/>
      <c r="M2024" s="182"/>
      <c r="N2024" s="182"/>
      <c r="O2024" s="182"/>
      <c r="P2024" s="182"/>
      <c r="Q2024" s="182"/>
      <c r="R2024" s="182"/>
      <c r="S2024" s="182"/>
      <c r="T2024" s="182"/>
      <c r="U2024" s="182"/>
      <c r="V2024" s="182"/>
      <c r="W2024" s="182"/>
      <c r="X2024" s="182"/>
      <c r="Y2024" s="182"/>
      <c r="AA2024" s="183"/>
    </row>
    <row r="2025" spans="9:27" s="3" customFormat="1" ht="12.75">
      <c r="I2025" s="26"/>
      <c r="J2025" s="182"/>
      <c r="K2025" s="182"/>
      <c r="L2025" s="182"/>
      <c r="M2025" s="182"/>
      <c r="N2025" s="182"/>
      <c r="O2025" s="182"/>
      <c r="P2025" s="182"/>
      <c r="Q2025" s="182"/>
      <c r="R2025" s="182"/>
      <c r="S2025" s="182"/>
      <c r="T2025" s="182"/>
      <c r="U2025" s="182"/>
      <c r="V2025" s="182"/>
      <c r="W2025" s="182"/>
      <c r="X2025" s="182"/>
      <c r="Y2025" s="182"/>
      <c r="AA2025" s="183"/>
    </row>
    <row r="2026" spans="9:27" s="3" customFormat="1" ht="12.75">
      <c r="I2026" s="26"/>
      <c r="J2026" s="182"/>
      <c r="K2026" s="182"/>
      <c r="L2026" s="182"/>
      <c r="M2026" s="182"/>
      <c r="N2026" s="182"/>
      <c r="O2026" s="182"/>
      <c r="P2026" s="182"/>
      <c r="Q2026" s="182"/>
      <c r="R2026" s="182"/>
      <c r="S2026" s="182"/>
      <c r="T2026" s="182"/>
      <c r="U2026" s="182"/>
      <c r="V2026" s="182"/>
      <c r="W2026" s="182"/>
      <c r="X2026" s="182"/>
      <c r="Y2026" s="182"/>
      <c r="AA2026" s="183"/>
    </row>
    <row r="2027" spans="9:27" s="3" customFormat="1" ht="12.75">
      <c r="I2027" s="26"/>
      <c r="J2027" s="182"/>
      <c r="K2027" s="182"/>
      <c r="L2027" s="182"/>
      <c r="M2027" s="182"/>
      <c r="N2027" s="182"/>
      <c r="O2027" s="182"/>
      <c r="P2027" s="182"/>
      <c r="Q2027" s="182"/>
      <c r="R2027" s="182"/>
      <c r="S2027" s="182"/>
      <c r="T2027" s="182"/>
      <c r="U2027" s="182"/>
      <c r="V2027" s="182"/>
      <c r="W2027" s="182"/>
      <c r="X2027" s="182"/>
      <c r="Y2027" s="182"/>
      <c r="AA2027" s="183"/>
    </row>
    <row r="2028" spans="9:27" s="3" customFormat="1" ht="12.75">
      <c r="I2028" s="26"/>
      <c r="J2028" s="182"/>
      <c r="K2028" s="182"/>
      <c r="L2028" s="182"/>
      <c r="M2028" s="182"/>
      <c r="N2028" s="182"/>
      <c r="O2028" s="182"/>
      <c r="P2028" s="182"/>
      <c r="Q2028" s="182"/>
      <c r="R2028" s="182"/>
      <c r="S2028" s="182"/>
      <c r="T2028" s="182"/>
      <c r="U2028" s="182"/>
      <c r="V2028" s="182"/>
      <c r="W2028" s="182"/>
      <c r="X2028" s="182"/>
      <c r="Y2028" s="182"/>
      <c r="AA2028" s="183"/>
    </row>
    <row r="2029" spans="9:27" s="3" customFormat="1" ht="12.75">
      <c r="I2029" s="26"/>
      <c r="J2029" s="182"/>
      <c r="K2029" s="182"/>
      <c r="L2029" s="182"/>
      <c r="M2029" s="182"/>
      <c r="N2029" s="182"/>
      <c r="O2029" s="182"/>
      <c r="P2029" s="182"/>
      <c r="Q2029" s="182"/>
      <c r="R2029" s="182"/>
      <c r="S2029" s="182"/>
      <c r="T2029" s="182"/>
      <c r="U2029" s="182"/>
      <c r="V2029" s="182"/>
      <c r="W2029" s="182"/>
      <c r="X2029" s="182"/>
      <c r="Y2029" s="182"/>
      <c r="AA2029" s="183"/>
    </row>
    <row r="2030" spans="9:27" s="3" customFormat="1" ht="12.75">
      <c r="I2030" s="26"/>
      <c r="J2030" s="182"/>
      <c r="K2030" s="182"/>
      <c r="L2030" s="182"/>
      <c r="M2030" s="182"/>
      <c r="N2030" s="182"/>
      <c r="O2030" s="182"/>
      <c r="P2030" s="182"/>
      <c r="Q2030" s="182"/>
      <c r="R2030" s="182"/>
      <c r="S2030" s="182"/>
      <c r="T2030" s="182"/>
      <c r="U2030" s="182"/>
      <c r="V2030" s="182"/>
      <c r="W2030" s="182"/>
      <c r="X2030" s="182"/>
      <c r="Y2030" s="182"/>
      <c r="AA2030" s="183"/>
    </row>
    <row r="2031" spans="9:27" s="3" customFormat="1" ht="12.75">
      <c r="I2031" s="26"/>
      <c r="J2031" s="182"/>
      <c r="K2031" s="182"/>
      <c r="L2031" s="182"/>
      <c r="M2031" s="182"/>
      <c r="N2031" s="182"/>
      <c r="O2031" s="182"/>
      <c r="P2031" s="182"/>
      <c r="Q2031" s="182"/>
      <c r="R2031" s="182"/>
      <c r="S2031" s="182"/>
      <c r="T2031" s="182"/>
      <c r="U2031" s="182"/>
      <c r="V2031" s="182"/>
      <c r="W2031" s="182"/>
      <c r="X2031" s="182"/>
      <c r="Y2031" s="182"/>
      <c r="AA2031" s="183"/>
    </row>
    <row r="2032" spans="9:27" s="3" customFormat="1" ht="12.75">
      <c r="I2032" s="26"/>
      <c r="J2032" s="182"/>
      <c r="K2032" s="182"/>
      <c r="L2032" s="182"/>
      <c r="M2032" s="182"/>
      <c r="N2032" s="182"/>
      <c r="O2032" s="182"/>
      <c r="P2032" s="182"/>
      <c r="Q2032" s="182"/>
      <c r="R2032" s="182"/>
      <c r="S2032" s="182"/>
      <c r="T2032" s="182"/>
      <c r="U2032" s="182"/>
      <c r="V2032" s="182"/>
      <c r="W2032" s="182"/>
      <c r="X2032" s="182"/>
      <c r="Y2032" s="182"/>
      <c r="AA2032" s="183"/>
    </row>
    <row r="2033" spans="9:27" s="3" customFormat="1" ht="12.75">
      <c r="I2033" s="26"/>
      <c r="J2033" s="182"/>
      <c r="K2033" s="182"/>
      <c r="L2033" s="182"/>
      <c r="M2033" s="182"/>
      <c r="N2033" s="182"/>
      <c r="O2033" s="182"/>
      <c r="P2033" s="182"/>
      <c r="Q2033" s="182"/>
      <c r="R2033" s="182"/>
      <c r="S2033" s="182"/>
      <c r="T2033" s="182"/>
      <c r="U2033" s="182"/>
      <c r="V2033" s="182"/>
      <c r="W2033" s="182"/>
      <c r="X2033" s="182"/>
      <c r="Y2033" s="182"/>
      <c r="AA2033" s="183"/>
    </row>
    <row r="2034" spans="9:27" s="3" customFormat="1" ht="12.75">
      <c r="I2034" s="26"/>
      <c r="J2034" s="182"/>
      <c r="K2034" s="182"/>
      <c r="L2034" s="182"/>
      <c r="M2034" s="182"/>
      <c r="N2034" s="182"/>
      <c r="O2034" s="182"/>
      <c r="P2034" s="182"/>
      <c r="Q2034" s="182"/>
      <c r="R2034" s="182"/>
      <c r="S2034" s="182"/>
      <c r="T2034" s="182"/>
      <c r="U2034" s="182"/>
      <c r="V2034" s="182"/>
      <c r="W2034" s="182"/>
      <c r="X2034" s="182"/>
      <c r="Y2034" s="182"/>
      <c r="AA2034" s="183"/>
    </row>
    <row r="2035" spans="9:27" s="3" customFormat="1" ht="12.75">
      <c r="I2035" s="26"/>
      <c r="J2035" s="182"/>
      <c r="K2035" s="182"/>
      <c r="L2035" s="182"/>
      <c r="M2035" s="182"/>
      <c r="N2035" s="182"/>
      <c r="O2035" s="182"/>
      <c r="P2035" s="182"/>
      <c r="Q2035" s="182"/>
      <c r="R2035" s="182"/>
      <c r="S2035" s="182"/>
      <c r="T2035" s="182"/>
      <c r="U2035" s="182"/>
      <c r="V2035" s="182"/>
      <c r="W2035" s="182"/>
      <c r="X2035" s="182"/>
      <c r="Y2035" s="182"/>
      <c r="AA2035" s="183"/>
    </row>
    <row r="2036" spans="9:27" s="3" customFormat="1" ht="12.75">
      <c r="I2036" s="26"/>
      <c r="J2036" s="182"/>
      <c r="K2036" s="182"/>
      <c r="L2036" s="182"/>
      <c r="M2036" s="182"/>
      <c r="N2036" s="182"/>
      <c r="O2036" s="182"/>
      <c r="P2036" s="182"/>
      <c r="Q2036" s="182"/>
      <c r="R2036" s="182"/>
      <c r="S2036" s="182"/>
      <c r="T2036" s="182"/>
      <c r="U2036" s="182"/>
      <c r="V2036" s="182"/>
      <c r="W2036" s="182"/>
      <c r="X2036" s="182"/>
      <c r="Y2036" s="182"/>
      <c r="AA2036" s="183"/>
    </row>
    <row r="2037" spans="9:27" s="3" customFormat="1" ht="12.75">
      <c r="I2037" s="26"/>
      <c r="J2037" s="182"/>
      <c r="K2037" s="182"/>
      <c r="L2037" s="182"/>
      <c r="M2037" s="182"/>
      <c r="N2037" s="182"/>
      <c r="O2037" s="182"/>
      <c r="P2037" s="182"/>
      <c r="Q2037" s="182"/>
      <c r="R2037" s="182"/>
      <c r="S2037" s="182"/>
      <c r="T2037" s="182"/>
      <c r="U2037" s="182"/>
      <c r="V2037" s="182"/>
      <c r="W2037" s="182"/>
      <c r="X2037" s="182"/>
      <c r="Y2037" s="182"/>
      <c r="AA2037" s="183"/>
    </row>
    <row r="2038" spans="9:27" s="3" customFormat="1" ht="12.75">
      <c r="I2038" s="26"/>
      <c r="J2038" s="182"/>
      <c r="K2038" s="182"/>
      <c r="L2038" s="182"/>
      <c r="M2038" s="182"/>
      <c r="N2038" s="182"/>
      <c r="O2038" s="182"/>
      <c r="P2038" s="182"/>
      <c r="Q2038" s="182"/>
      <c r="R2038" s="182"/>
      <c r="S2038" s="182"/>
      <c r="T2038" s="182"/>
      <c r="U2038" s="182"/>
      <c r="V2038" s="182"/>
      <c r="W2038" s="182"/>
      <c r="X2038" s="182"/>
      <c r="Y2038" s="182"/>
      <c r="AA2038" s="183"/>
    </row>
    <row r="2039" spans="9:27" s="3" customFormat="1" ht="12.75">
      <c r="I2039" s="26"/>
      <c r="J2039" s="182"/>
      <c r="K2039" s="182"/>
      <c r="L2039" s="182"/>
      <c r="M2039" s="182"/>
      <c r="N2039" s="182"/>
      <c r="O2039" s="182"/>
      <c r="P2039" s="182"/>
      <c r="Q2039" s="182"/>
      <c r="R2039" s="182"/>
      <c r="S2039" s="182"/>
      <c r="T2039" s="182"/>
      <c r="U2039" s="182"/>
      <c r="V2039" s="182"/>
      <c r="W2039" s="182"/>
      <c r="X2039" s="182"/>
      <c r="Y2039" s="182"/>
      <c r="AA2039" s="183"/>
    </row>
    <row r="2040" spans="9:27" s="3" customFormat="1" ht="12.75">
      <c r="I2040" s="26"/>
      <c r="J2040" s="182"/>
      <c r="K2040" s="182"/>
      <c r="L2040" s="182"/>
      <c r="M2040" s="182"/>
      <c r="N2040" s="182"/>
      <c r="O2040" s="182"/>
      <c r="P2040" s="182"/>
      <c r="Q2040" s="182"/>
      <c r="R2040" s="182"/>
      <c r="S2040" s="182"/>
      <c r="T2040" s="182"/>
      <c r="U2040" s="182"/>
      <c r="V2040" s="182"/>
      <c r="W2040" s="182"/>
      <c r="X2040" s="182"/>
      <c r="Y2040" s="182"/>
      <c r="AA2040" s="183"/>
    </row>
    <row r="2041" spans="9:27" s="3" customFormat="1" ht="12.75">
      <c r="I2041" s="26"/>
      <c r="J2041" s="182"/>
      <c r="K2041" s="182"/>
      <c r="L2041" s="182"/>
      <c r="M2041" s="182"/>
      <c r="N2041" s="182"/>
      <c r="O2041" s="182"/>
      <c r="P2041" s="182"/>
      <c r="Q2041" s="182"/>
      <c r="R2041" s="182"/>
      <c r="S2041" s="182"/>
      <c r="T2041" s="182"/>
      <c r="U2041" s="182"/>
      <c r="V2041" s="182"/>
      <c r="W2041" s="182"/>
      <c r="X2041" s="182"/>
      <c r="Y2041" s="182"/>
      <c r="AA2041" s="183"/>
    </row>
    <row r="2042" spans="9:27" s="3" customFormat="1" ht="12.75">
      <c r="I2042" s="26"/>
      <c r="J2042" s="182"/>
      <c r="K2042" s="182"/>
      <c r="L2042" s="182"/>
      <c r="M2042" s="182"/>
      <c r="N2042" s="182"/>
      <c r="O2042" s="182"/>
      <c r="P2042" s="182"/>
      <c r="Q2042" s="182"/>
      <c r="R2042" s="182"/>
      <c r="S2042" s="182"/>
      <c r="T2042" s="182"/>
      <c r="U2042" s="182"/>
      <c r="V2042" s="182"/>
      <c r="W2042" s="182"/>
      <c r="X2042" s="182"/>
      <c r="Y2042" s="182"/>
      <c r="AA2042" s="183"/>
    </row>
    <row r="2043" spans="9:27" s="3" customFormat="1" ht="12.75">
      <c r="I2043" s="26"/>
      <c r="J2043" s="182"/>
      <c r="K2043" s="182"/>
      <c r="L2043" s="182"/>
      <c r="M2043" s="182"/>
      <c r="N2043" s="182"/>
      <c r="O2043" s="182"/>
      <c r="P2043" s="182"/>
      <c r="Q2043" s="182"/>
      <c r="R2043" s="182"/>
      <c r="S2043" s="182"/>
      <c r="T2043" s="182"/>
      <c r="U2043" s="182"/>
      <c r="V2043" s="182"/>
      <c r="W2043" s="182"/>
      <c r="X2043" s="182"/>
      <c r="Y2043" s="182"/>
      <c r="AA2043" s="183"/>
    </row>
    <row r="2044" spans="9:27" s="3" customFormat="1" ht="12.75">
      <c r="I2044" s="26"/>
      <c r="J2044" s="182"/>
      <c r="K2044" s="182"/>
      <c r="L2044" s="182"/>
      <c r="M2044" s="182"/>
      <c r="N2044" s="182"/>
      <c r="O2044" s="182"/>
      <c r="P2044" s="182"/>
      <c r="Q2044" s="182"/>
      <c r="R2044" s="182"/>
      <c r="S2044" s="182"/>
      <c r="T2044" s="182"/>
      <c r="U2044" s="182"/>
      <c r="V2044" s="182"/>
      <c r="W2044" s="182"/>
      <c r="X2044" s="182"/>
      <c r="Y2044" s="182"/>
      <c r="AA2044" s="183"/>
    </row>
    <row r="2045" spans="9:27" s="3" customFormat="1" ht="12.75">
      <c r="I2045" s="26"/>
      <c r="J2045" s="182"/>
      <c r="K2045" s="182"/>
      <c r="L2045" s="182"/>
      <c r="M2045" s="182"/>
      <c r="N2045" s="182"/>
      <c r="O2045" s="182"/>
      <c r="P2045" s="182"/>
      <c r="Q2045" s="182"/>
      <c r="R2045" s="182"/>
      <c r="S2045" s="182"/>
      <c r="T2045" s="182"/>
      <c r="U2045" s="182"/>
      <c r="V2045" s="182"/>
      <c r="W2045" s="182"/>
      <c r="X2045" s="182"/>
      <c r="Y2045" s="182"/>
      <c r="AA2045" s="183"/>
    </row>
    <row r="2046" spans="9:27" s="3" customFormat="1" ht="12.75">
      <c r="I2046" s="26"/>
      <c r="J2046" s="182"/>
      <c r="K2046" s="182"/>
      <c r="L2046" s="182"/>
      <c r="M2046" s="182"/>
      <c r="N2046" s="182"/>
      <c r="O2046" s="182"/>
      <c r="P2046" s="182"/>
      <c r="Q2046" s="182"/>
      <c r="R2046" s="182"/>
      <c r="S2046" s="182"/>
      <c r="T2046" s="182"/>
      <c r="U2046" s="182"/>
      <c r="V2046" s="182"/>
      <c r="W2046" s="182"/>
      <c r="X2046" s="182"/>
      <c r="Y2046" s="182"/>
      <c r="AA2046" s="183"/>
    </row>
    <row r="2047" spans="9:27" s="3" customFormat="1" ht="12.75">
      <c r="I2047" s="26"/>
      <c r="J2047" s="182"/>
      <c r="K2047" s="182"/>
      <c r="L2047" s="182"/>
      <c r="M2047" s="182"/>
      <c r="N2047" s="182"/>
      <c r="O2047" s="182"/>
      <c r="P2047" s="182"/>
      <c r="Q2047" s="182"/>
      <c r="R2047" s="182"/>
      <c r="S2047" s="182"/>
      <c r="T2047" s="182"/>
      <c r="U2047" s="182"/>
      <c r="V2047" s="182"/>
      <c r="W2047" s="182"/>
      <c r="X2047" s="182"/>
      <c r="Y2047" s="182"/>
      <c r="AA2047" s="183"/>
    </row>
    <row r="2048" spans="9:27" s="3" customFormat="1" ht="12.75">
      <c r="I2048" s="26"/>
      <c r="J2048" s="182"/>
      <c r="K2048" s="182"/>
      <c r="L2048" s="182"/>
      <c r="M2048" s="182"/>
      <c r="N2048" s="182"/>
      <c r="O2048" s="182"/>
      <c r="P2048" s="182"/>
      <c r="Q2048" s="182"/>
      <c r="R2048" s="182"/>
      <c r="S2048" s="182"/>
      <c r="T2048" s="182"/>
      <c r="U2048" s="182"/>
      <c r="V2048" s="182"/>
      <c r="W2048" s="182"/>
      <c r="X2048" s="182"/>
      <c r="Y2048" s="182"/>
      <c r="AA2048" s="183"/>
    </row>
    <row r="2049" spans="9:27" s="3" customFormat="1" ht="12.75">
      <c r="I2049" s="26"/>
      <c r="J2049" s="182"/>
      <c r="K2049" s="182"/>
      <c r="L2049" s="182"/>
      <c r="M2049" s="182"/>
      <c r="N2049" s="182"/>
      <c r="O2049" s="182"/>
      <c r="P2049" s="182"/>
      <c r="Q2049" s="182"/>
      <c r="R2049" s="182"/>
      <c r="S2049" s="182"/>
      <c r="T2049" s="182"/>
      <c r="U2049" s="182"/>
      <c r="V2049" s="182"/>
      <c r="W2049" s="182"/>
      <c r="X2049" s="182"/>
      <c r="Y2049" s="182"/>
      <c r="AA2049" s="183"/>
    </row>
    <row r="2050" spans="9:27" s="3" customFormat="1" ht="12.75">
      <c r="I2050" s="26"/>
      <c r="J2050" s="182"/>
      <c r="K2050" s="182"/>
      <c r="L2050" s="182"/>
      <c r="M2050" s="182"/>
      <c r="N2050" s="182"/>
      <c r="O2050" s="182"/>
      <c r="P2050" s="182"/>
      <c r="Q2050" s="182"/>
      <c r="R2050" s="182"/>
      <c r="S2050" s="182"/>
      <c r="T2050" s="182"/>
      <c r="U2050" s="182"/>
      <c r="V2050" s="182"/>
      <c r="W2050" s="182"/>
      <c r="X2050" s="182"/>
      <c r="Y2050" s="182"/>
      <c r="AA2050" s="183"/>
    </row>
    <row r="2051" spans="9:27" s="3" customFormat="1" ht="12.75">
      <c r="I2051" s="26"/>
      <c r="J2051" s="182"/>
      <c r="K2051" s="182"/>
      <c r="L2051" s="182"/>
      <c r="M2051" s="182"/>
      <c r="N2051" s="182"/>
      <c r="O2051" s="182"/>
      <c r="P2051" s="182"/>
      <c r="Q2051" s="182"/>
      <c r="R2051" s="182"/>
      <c r="S2051" s="182"/>
      <c r="T2051" s="182"/>
      <c r="U2051" s="182"/>
      <c r="V2051" s="182"/>
      <c r="W2051" s="182"/>
      <c r="X2051" s="182"/>
      <c r="Y2051" s="182"/>
      <c r="AA2051" s="183"/>
    </row>
    <row r="2052" spans="9:27" s="3" customFormat="1" ht="12.75">
      <c r="I2052" s="26"/>
      <c r="J2052" s="182"/>
      <c r="K2052" s="182"/>
      <c r="L2052" s="182"/>
      <c r="M2052" s="182"/>
      <c r="N2052" s="182"/>
      <c r="O2052" s="182"/>
      <c r="P2052" s="182"/>
      <c r="Q2052" s="182"/>
      <c r="R2052" s="182"/>
      <c r="S2052" s="182"/>
      <c r="T2052" s="182"/>
      <c r="U2052" s="182"/>
      <c r="V2052" s="182"/>
      <c r="W2052" s="182"/>
      <c r="X2052" s="182"/>
      <c r="Y2052" s="182"/>
      <c r="AA2052" s="183"/>
    </row>
    <row r="2053" spans="9:27" s="3" customFormat="1" ht="12.75">
      <c r="I2053" s="26"/>
      <c r="J2053" s="182"/>
      <c r="K2053" s="182"/>
      <c r="L2053" s="182"/>
      <c r="M2053" s="182"/>
      <c r="N2053" s="182"/>
      <c r="O2053" s="182"/>
      <c r="P2053" s="182"/>
      <c r="Q2053" s="182"/>
      <c r="R2053" s="182"/>
      <c r="S2053" s="182"/>
      <c r="T2053" s="182"/>
      <c r="U2053" s="182"/>
      <c r="V2053" s="182"/>
      <c r="W2053" s="182"/>
      <c r="X2053" s="182"/>
      <c r="Y2053" s="182"/>
      <c r="AA2053" s="183"/>
    </row>
    <row r="2054" spans="9:27" s="3" customFormat="1" ht="12.75">
      <c r="I2054" s="26"/>
      <c r="J2054" s="182"/>
      <c r="K2054" s="182"/>
      <c r="L2054" s="182"/>
      <c r="M2054" s="182"/>
      <c r="N2054" s="182"/>
      <c r="O2054" s="182"/>
      <c r="P2054" s="182"/>
      <c r="Q2054" s="182"/>
      <c r="R2054" s="182"/>
      <c r="S2054" s="182"/>
      <c r="T2054" s="182"/>
      <c r="U2054" s="182"/>
      <c r="V2054" s="182"/>
      <c r="W2054" s="182"/>
      <c r="X2054" s="182"/>
      <c r="Y2054" s="182"/>
      <c r="AA2054" s="183"/>
    </row>
    <row r="2055" spans="9:27" s="3" customFormat="1" ht="12.75">
      <c r="I2055" s="26"/>
      <c r="J2055" s="182"/>
      <c r="K2055" s="182"/>
      <c r="L2055" s="182"/>
      <c r="M2055" s="182"/>
      <c r="N2055" s="182"/>
      <c r="O2055" s="182"/>
      <c r="P2055" s="182"/>
      <c r="Q2055" s="182"/>
      <c r="R2055" s="182"/>
      <c r="S2055" s="182"/>
      <c r="T2055" s="182"/>
      <c r="U2055" s="182"/>
      <c r="V2055" s="182"/>
      <c r="W2055" s="182"/>
      <c r="X2055" s="182"/>
      <c r="Y2055" s="182"/>
      <c r="AA2055" s="183"/>
    </row>
    <row r="2056" spans="9:27" s="3" customFormat="1" ht="12.75">
      <c r="I2056" s="26"/>
      <c r="J2056" s="182"/>
      <c r="K2056" s="182"/>
      <c r="L2056" s="182"/>
      <c r="M2056" s="182"/>
      <c r="N2056" s="182"/>
      <c r="O2056" s="182"/>
      <c r="P2056" s="182"/>
      <c r="Q2056" s="182"/>
      <c r="R2056" s="182"/>
      <c r="S2056" s="182"/>
      <c r="T2056" s="182"/>
      <c r="U2056" s="182"/>
      <c r="V2056" s="182"/>
      <c r="W2056" s="182"/>
      <c r="X2056" s="182"/>
      <c r="Y2056" s="182"/>
      <c r="AA2056" s="183"/>
    </row>
    <row r="2057" spans="9:27" s="3" customFormat="1" ht="12.75">
      <c r="I2057" s="26"/>
      <c r="J2057" s="182"/>
      <c r="K2057" s="182"/>
      <c r="L2057" s="182"/>
      <c r="M2057" s="182"/>
      <c r="N2057" s="182"/>
      <c r="O2057" s="182"/>
      <c r="P2057" s="182"/>
      <c r="Q2057" s="182"/>
      <c r="R2057" s="182"/>
      <c r="S2057" s="182"/>
      <c r="T2057" s="182"/>
      <c r="U2057" s="182"/>
      <c r="V2057" s="182"/>
      <c r="W2057" s="182"/>
      <c r="X2057" s="182"/>
      <c r="Y2057" s="182"/>
      <c r="AA2057" s="183"/>
    </row>
    <row r="2058" spans="9:27" s="3" customFormat="1" ht="12.75">
      <c r="I2058" s="26"/>
      <c r="J2058" s="182"/>
      <c r="K2058" s="182"/>
      <c r="L2058" s="182"/>
      <c r="M2058" s="182"/>
      <c r="N2058" s="182"/>
      <c r="O2058" s="182"/>
      <c r="P2058" s="182"/>
      <c r="Q2058" s="182"/>
      <c r="R2058" s="182"/>
      <c r="S2058" s="182"/>
      <c r="T2058" s="182"/>
      <c r="U2058" s="182"/>
      <c r="V2058" s="182"/>
      <c r="W2058" s="182"/>
      <c r="X2058" s="182"/>
      <c r="Y2058" s="182"/>
      <c r="AA2058" s="183"/>
    </row>
    <row r="2059" spans="9:27" s="3" customFormat="1" ht="12.75">
      <c r="I2059" s="26"/>
      <c r="J2059" s="182"/>
      <c r="K2059" s="182"/>
      <c r="L2059" s="182"/>
      <c r="M2059" s="182"/>
      <c r="N2059" s="182"/>
      <c r="O2059" s="182"/>
      <c r="P2059" s="182"/>
      <c r="Q2059" s="182"/>
      <c r="R2059" s="182"/>
      <c r="S2059" s="182"/>
      <c r="T2059" s="182"/>
      <c r="U2059" s="182"/>
      <c r="V2059" s="182"/>
      <c r="W2059" s="182"/>
      <c r="X2059" s="182"/>
      <c r="Y2059" s="182"/>
      <c r="AA2059" s="183"/>
    </row>
    <row r="2060" spans="9:27" s="3" customFormat="1" ht="12.75">
      <c r="I2060" s="26"/>
      <c r="J2060" s="182"/>
      <c r="K2060" s="182"/>
      <c r="L2060" s="182"/>
      <c r="M2060" s="182"/>
      <c r="N2060" s="182"/>
      <c r="O2060" s="182"/>
      <c r="P2060" s="182"/>
      <c r="Q2060" s="182"/>
      <c r="R2060" s="182"/>
      <c r="S2060" s="182"/>
      <c r="T2060" s="182"/>
      <c r="U2060" s="182"/>
      <c r="V2060" s="182"/>
      <c r="W2060" s="182"/>
      <c r="X2060" s="182"/>
      <c r="Y2060" s="182"/>
      <c r="AA2060" s="183"/>
    </row>
    <row r="2061" spans="9:27" s="3" customFormat="1" ht="12.75">
      <c r="I2061" s="26"/>
      <c r="J2061" s="182"/>
      <c r="K2061" s="182"/>
      <c r="L2061" s="182"/>
      <c r="M2061" s="182"/>
      <c r="N2061" s="182"/>
      <c r="O2061" s="182"/>
      <c r="P2061" s="182"/>
      <c r="Q2061" s="182"/>
      <c r="R2061" s="182"/>
      <c r="S2061" s="182"/>
      <c r="T2061" s="182"/>
      <c r="U2061" s="182"/>
      <c r="V2061" s="182"/>
      <c r="W2061" s="182"/>
      <c r="X2061" s="182"/>
      <c r="Y2061" s="182"/>
      <c r="AA2061" s="183"/>
    </row>
    <row r="2062" spans="9:27" s="3" customFormat="1" ht="12.75">
      <c r="I2062" s="26"/>
      <c r="J2062" s="182"/>
      <c r="K2062" s="182"/>
      <c r="L2062" s="182"/>
      <c r="M2062" s="182"/>
      <c r="N2062" s="182"/>
      <c r="O2062" s="182"/>
      <c r="P2062" s="182"/>
      <c r="Q2062" s="182"/>
      <c r="R2062" s="182"/>
      <c r="S2062" s="182"/>
      <c r="T2062" s="182"/>
      <c r="U2062" s="182"/>
      <c r="V2062" s="182"/>
      <c r="W2062" s="182"/>
      <c r="X2062" s="182"/>
      <c r="Y2062" s="182"/>
      <c r="AA2062" s="183"/>
    </row>
    <row r="2063" spans="9:27" s="3" customFormat="1" ht="12.75">
      <c r="I2063" s="26"/>
      <c r="J2063" s="182"/>
      <c r="K2063" s="182"/>
      <c r="L2063" s="182"/>
      <c r="M2063" s="182"/>
      <c r="N2063" s="182"/>
      <c r="O2063" s="182"/>
      <c r="P2063" s="182"/>
      <c r="Q2063" s="182"/>
      <c r="R2063" s="182"/>
      <c r="S2063" s="182"/>
      <c r="T2063" s="182"/>
      <c r="U2063" s="182"/>
      <c r="V2063" s="182"/>
      <c r="W2063" s="182"/>
      <c r="X2063" s="182"/>
      <c r="Y2063" s="182"/>
      <c r="AA2063" s="183"/>
    </row>
    <row r="2064" spans="9:27" s="3" customFormat="1" ht="12.75">
      <c r="I2064" s="26"/>
      <c r="J2064" s="182"/>
      <c r="K2064" s="182"/>
      <c r="L2064" s="182"/>
      <c r="M2064" s="182"/>
      <c r="N2064" s="182"/>
      <c r="O2064" s="182"/>
      <c r="P2064" s="182"/>
      <c r="Q2064" s="182"/>
      <c r="R2064" s="182"/>
      <c r="S2064" s="182"/>
      <c r="T2064" s="182"/>
      <c r="U2064" s="182"/>
      <c r="V2064" s="182"/>
      <c r="W2064" s="182"/>
      <c r="X2064" s="182"/>
      <c r="Y2064" s="182"/>
      <c r="AA2064" s="183"/>
    </row>
    <row r="2065" spans="9:27" s="3" customFormat="1" ht="12.75">
      <c r="I2065" s="26"/>
      <c r="J2065" s="182"/>
      <c r="K2065" s="182"/>
      <c r="L2065" s="182"/>
      <c r="M2065" s="182"/>
      <c r="N2065" s="182"/>
      <c r="O2065" s="182"/>
      <c r="P2065" s="182"/>
      <c r="Q2065" s="182"/>
      <c r="R2065" s="182"/>
      <c r="S2065" s="182"/>
      <c r="T2065" s="182"/>
      <c r="U2065" s="182"/>
      <c r="V2065" s="182"/>
      <c r="W2065" s="182"/>
      <c r="X2065" s="182"/>
      <c r="Y2065" s="182"/>
      <c r="AA2065" s="183"/>
    </row>
    <row r="2066" spans="9:27" s="3" customFormat="1" ht="12.75">
      <c r="I2066" s="26"/>
      <c r="J2066" s="182"/>
      <c r="K2066" s="182"/>
      <c r="L2066" s="182"/>
      <c r="M2066" s="182"/>
      <c r="N2066" s="182"/>
      <c r="O2066" s="182"/>
      <c r="P2066" s="182"/>
      <c r="Q2066" s="182"/>
      <c r="R2066" s="182"/>
      <c r="S2066" s="182"/>
      <c r="T2066" s="182"/>
      <c r="U2066" s="182"/>
      <c r="V2066" s="182"/>
      <c r="W2066" s="182"/>
      <c r="X2066" s="182"/>
      <c r="Y2066" s="182"/>
      <c r="AA2066" s="183"/>
    </row>
    <row r="2067" spans="9:27" s="3" customFormat="1" ht="12.75">
      <c r="I2067" s="26"/>
      <c r="J2067" s="182"/>
      <c r="K2067" s="182"/>
      <c r="L2067" s="182"/>
      <c r="M2067" s="182"/>
      <c r="N2067" s="182"/>
      <c r="O2067" s="182"/>
      <c r="P2067" s="182"/>
      <c r="Q2067" s="182"/>
      <c r="R2067" s="182"/>
      <c r="S2067" s="182"/>
      <c r="T2067" s="182"/>
      <c r="U2067" s="182"/>
      <c r="V2067" s="182"/>
      <c r="W2067" s="182"/>
      <c r="X2067" s="182"/>
      <c r="Y2067" s="182"/>
      <c r="AA2067" s="183"/>
    </row>
    <row r="2068" spans="9:27" s="3" customFormat="1" ht="12.75">
      <c r="I2068" s="26"/>
      <c r="J2068" s="182"/>
      <c r="K2068" s="182"/>
      <c r="L2068" s="182"/>
      <c r="M2068" s="182"/>
      <c r="N2068" s="182"/>
      <c r="O2068" s="182"/>
      <c r="P2068" s="182"/>
      <c r="Q2068" s="182"/>
      <c r="R2068" s="182"/>
      <c r="S2068" s="182"/>
      <c r="T2068" s="182"/>
      <c r="U2068" s="182"/>
      <c r="V2068" s="182"/>
      <c r="W2068" s="182"/>
      <c r="X2068" s="182"/>
      <c r="Y2068" s="182"/>
      <c r="AA2068" s="183"/>
    </row>
    <row r="2069" spans="9:27" s="3" customFormat="1" ht="12.75">
      <c r="I2069" s="26"/>
      <c r="J2069" s="182"/>
      <c r="K2069" s="182"/>
      <c r="L2069" s="182"/>
      <c r="M2069" s="182"/>
      <c r="N2069" s="182"/>
      <c r="O2069" s="182"/>
      <c r="P2069" s="182"/>
      <c r="Q2069" s="182"/>
      <c r="R2069" s="182"/>
      <c r="S2069" s="182"/>
      <c r="T2069" s="182"/>
      <c r="U2069" s="182"/>
      <c r="V2069" s="182"/>
      <c r="W2069" s="182"/>
      <c r="X2069" s="182"/>
      <c r="Y2069" s="182"/>
      <c r="AA2069" s="183"/>
    </row>
    <row r="2070" spans="9:27" s="3" customFormat="1" ht="12.75">
      <c r="I2070" s="26"/>
      <c r="J2070" s="182"/>
      <c r="K2070" s="182"/>
      <c r="L2070" s="182"/>
      <c r="M2070" s="182"/>
      <c r="N2070" s="182"/>
      <c r="O2070" s="182"/>
      <c r="P2070" s="182"/>
      <c r="Q2070" s="182"/>
      <c r="R2070" s="182"/>
      <c r="S2070" s="182"/>
      <c r="T2070" s="182"/>
      <c r="U2070" s="182"/>
      <c r="V2070" s="182"/>
      <c r="W2070" s="182"/>
      <c r="X2070" s="182"/>
      <c r="Y2070" s="182"/>
      <c r="AA2070" s="183"/>
    </row>
    <row r="2071" spans="9:27" s="3" customFormat="1" ht="12.75">
      <c r="I2071" s="26"/>
      <c r="J2071" s="182"/>
      <c r="K2071" s="182"/>
      <c r="L2071" s="182"/>
      <c r="M2071" s="182"/>
      <c r="N2071" s="182"/>
      <c r="O2071" s="182"/>
      <c r="P2071" s="182"/>
      <c r="Q2071" s="182"/>
      <c r="R2071" s="182"/>
      <c r="S2071" s="182"/>
      <c r="T2071" s="182"/>
      <c r="U2071" s="182"/>
      <c r="V2071" s="182"/>
      <c r="W2071" s="182"/>
      <c r="X2071" s="182"/>
      <c r="Y2071" s="182"/>
      <c r="AA2071" s="183"/>
    </row>
    <row r="2072" spans="9:27" s="3" customFormat="1" ht="12.75">
      <c r="I2072" s="26"/>
      <c r="J2072" s="182"/>
      <c r="K2072" s="182"/>
      <c r="L2072" s="182"/>
      <c r="M2072" s="182"/>
      <c r="N2072" s="182"/>
      <c r="O2072" s="182"/>
      <c r="P2072" s="182"/>
      <c r="Q2072" s="182"/>
      <c r="R2072" s="182"/>
      <c r="S2072" s="182"/>
      <c r="T2072" s="182"/>
      <c r="U2072" s="182"/>
      <c r="V2072" s="182"/>
      <c r="W2072" s="182"/>
      <c r="X2072" s="182"/>
      <c r="Y2072" s="182"/>
      <c r="AA2072" s="183"/>
    </row>
    <row r="2073" spans="9:27" s="3" customFormat="1" ht="12.75">
      <c r="I2073" s="26"/>
      <c r="J2073" s="182"/>
      <c r="K2073" s="182"/>
      <c r="L2073" s="182"/>
      <c r="M2073" s="182"/>
      <c r="N2073" s="182"/>
      <c r="O2073" s="182"/>
      <c r="P2073" s="182"/>
      <c r="Q2073" s="182"/>
      <c r="R2073" s="182"/>
      <c r="S2073" s="182"/>
      <c r="T2073" s="182"/>
      <c r="U2073" s="182"/>
      <c r="V2073" s="182"/>
      <c r="W2073" s="182"/>
      <c r="X2073" s="182"/>
      <c r="Y2073" s="182"/>
      <c r="AA2073" s="183"/>
    </row>
    <row r="2074" spans="9:27" s="3" customFormat="1" ht="12.75">
      <c r="I2074" s="26"/>
      <c r="J2074" s="182"/>
      <c r="K2074" s="182"/>
      <c r="L2074" s="182"/>
      <c r="M2074" s="182"/>
      <c r="N2074" s="182"/>
      <c r="O2074" s="182"/>
      <c r="P2074" s="182"/>
      <c r="Q2074" s="182"/>
      <c r="R2074" s="182"/>
      <c r="S2074" s="182"/>
      <c r="T2074" s="182"/>
      <c r="U2074" s="182"/>
      <c r="V2074" s="182"/>
      <c r="W2074" s="182"/>
      <c r="X2074" s="182"/>
      <c r="Y2074" s="182"/>
      <c r="AA2074" s="183"/>
    </row>
    <row r="2075" spans="9:27" s="3" customFormat="1" ht="12.75">
      <c r="I2075" s="26"/>
      <c r="J2075" s="182"/>
      <c r="K2075" s="182"/>
      <c r="L2075" s="182"/>
      <c r="M2075" s="182"/>
      <c r="N2075" s="182"/>
      <c r="O2075" s="182"/>
      <c r="P2075" s="182"/>
      <c r="Q2075" s="182"/>
      <c r="R2075" s="182"/>
      <c r="S2075" s="182"/>
      <c r="T2075" s="182"/>
      <c r="U2075" s="182"/>
      <c r="V2075" s="182"/>
      <c r="W2075" s="182"/>
      <c r="X2075" s="182"/>
      <c r="Y2075" s="182"/>
      <c r="AA2075" s="183"/>
    </row>
    <row r="2076" spans="9:27" s="3" customFormat="1" ht="12.75">
      <c r="I2076" s="26"/>
      <c r="J2076" s="182"/>
      <c r="K2076" s="182"/>
      <c r="L2076" s="182"/>
      <c r="M2076" s="182"/>
      <c r="N2076" s="182"/>
      <c r="O2076" s="182"/>
      <c r="P2076" s="182"/>
      <c r="Q2076" s="182"/>
      <c r="R2076" s="182"/>
      <c r="S2076" s="182"/>
      <c r="T2076" s="182"/>
      <c r="U2076" s="182"/>
      <c r="V2076" s="182"/>
      <c r="W2076" s="182"/>
      <c r="X2076" s="182"/>
      <c r="Y2076" s="182"/>
      <c r="AA2076" s="183"/>
    </row>
    <row r="2077" spans="9:27" s="3" customFormat="1" ht="12.75">
      <c r="I2077" s="26"/>
      <c r="J2077" s="182"/>
      <c r="K2077" s="182"/>
      <c r="L2077" s="182"/>
      <c r="M2077" s="182"/>
      <c r="N2077" s="182"/>
      <c r="O2077" s="182"/>
      <c r="P2077" s="182"/>
      <c r="Q2077" s="182"/>
      <c r="R2077" s="182"/>
      <c r="S2077" s="182"/>
      <c r="T2077" s="182"/>
      <c r="U2077" s="182"/>
      <c r="V2077" s="182"/>
      <c r="W2077" s="182"/>
      <c r="X2077" s="182"/>
      <c r="Y2077" s="182"/>
      <c r="AA2077" s="183"/>
    </row>
    <row r="2078" spans="9:27" s="3" customFormat="1" ht="12.75">
      <c r="I2078" s="26"/>
      <c r="J2078" s="182"/>
      <c r="K2078" s="182"/>
      <c r="L2078" s="182"/>
      <c r="M2078" s="182"/>
      <c r="N2078" s="182"/>
      <c r="O2078" s="182"/>
      <c r="P2078" s="182"/>
      <c r="Q2078" s="182"/>
      <c r="R2078" s="182"/>
      <c r="S2078" s="182"/>
      <c r="T2078" s="182"/>
      <c r="U2078" s="182"/>
      <c r="V2078" s="182"/>
      <c r="W2078" s="182"/>
      <c r="X2078" s="182"/>
      <c r="Y2078" s="182"/>
      <c r="AA2078" s="183"/>
    </row>
    <row r="2079" spans="9:27" s="3" customFormat="1" ht="12.75">
      <c r="I2079" s="26"/>
      <c r="J2079" s="182"/>
      <c r="K2079" s="182"/>
      <c r="L2079" s="182"/>
      <c r="M2079" s="182"/>
      <c r="N2079" s="182"/>
      <c r="O2079" s="182"/>
      <c r="P2079" s="182"/>
      <c r="Q2079" s="182"/>
      <c r="R2079" s="182"/>
      <c r="S2079" s="182"/>
      <c r="T2079" s="182"/>
      <c r="U2079" s="182"/>
      <c r="V2079" s="182"/>
      <c r="W2079" s="182"/>
      <c r="X2079" s="182"/>
      <c r="Y2079" s="182"/>
      <c r="AA2079" s="183"/>
    </row>
    <row r="2080" spans="9:27" s="3" customFormat="1" ht="12.75">
      <c r="I2080" s="26"/>
      <c r="J2080" s="182"/>
      <c r="K2080" s="182"/>
      <c r="L2080" s="182"/>
      <c r="M2080" s="182"/>
      <c r="N2080" s="182"/>
      <c r="O2080" s="182"/>
      <c r="P2080" s="182"/>
      <c r="Q2080" s="182"/>
      <c r="R2080" s="182"/>
      <c r="S2080" s="182"/>
      <c r="T2080" s="182"/>
      <c r="U2080" s="182"/>
      <c r="V2080" s="182"/>
      <c r="W2080" s="182"/>
      <c r="X2080" s="182"/>
      <c r="Y2080" s="182"/>
      <c r="AA2080" s="183"/>
    </row>
    <row r="2081" spans="9:27" s="3" customFormat="1" ht="12.75">
      <c r="I2081" s="26"/>
      <c r="J2081" s="182"/>
      <c r="K2081" s="182"/>
      <c r="L2081" s="182"/>
      <c r="M2081" s="182"/>
      <c r="N2081" s="182"/>
      <c r="O2081" s="182"/>
      <c r="P2081" s="182"/>
      <c r="Q2081" s="182"/>
      <c r="R2081" s="182"/>
      <c r="S2081" s="182"/>
      <c r="T2081" s="182"/>
      <c r="U2081" s="182"/>
      <c r="V2081" s="182"/>
      <c r="W2081" s="182"/>
      <c r="X2081" s="182"/>
      <c r="Y2081" s="182"/>
      <c r="AA2081" s="183"/>
    </row>
    <row r="2082" spans="9:27" s="3" customFormat="1" ht="12.75">
      <c r="I2082" s="26"/>
      <c r="J2082" s="182"/>
      <c r="K2082" s="182"/>
      <c r="L2082" s="182"/>
      <c r="M2082" s="182"/>
      <c r="N2082" s="182"/>
      <c r="O2082" s="182"/>
      <c r="P2082" s="182"/>
      <c r="Q2082" s="182"/>
      <c r="R2082" s="182"/>
      <c r="S2082" s="182"/>
      <c r="T2082" s="182"/>
      <c r="U2082" s="182"/>
      <c r="V2082" s="182"/>
      <c r="W2082" s="182"/>
      <c r="X2082" s="182"/>
      <c r="Y2082" s="182"/>
      <c r="AA2082" s="183"/>
    </row>
    <row r="2083" spans="9:27" s="3" customFormat="1" ht="12.75">
      <c r="I2083" s="26"/>
      <c r="J2083" s="182"/>
      <c r="K2083" s="182"/>
      <c r="L2083" s="182"/>
      <c r="M2083" s="182"/>
      <c r="N2083" s="182"/>
      <c r="O2083" s="182"/>
      <c r="P2083" s="182"/>
      <c r="Q2083" s="182"/>
      <c r="R2083" s="182"/>
      <c r="S2083" s="182"/>
      <c r="T2083" s="182"/>
      <c r="U2083" s="182"/>
      <c r="V2083" s="182"/>
      <c r="W2083" s="182"/>
      <c r="X2083" s="182"/>
      <c r="Y2083" s="182"/>
      <c r="AA2083" s="183"/>
    </row>
    <row r="2084" spans="9:27" s="3" customFormat="1" ht="12.75">
      <c r="I2084" s="26"/>
      <c r="J2084" s="182"/>
      <c r="K2084" s="182"/>
      <c r="L2084" s="182"/>
      <c r="M2084" s="182"/>
      <c r="N2084" s="182"/>
      <c r="O2084" s="182"/>
      <c r="P2084" s="182"/>
      <c r="Q2084" s="182"/>
      <c r="R2084" s="182"/>
      <c r="S2084" s="182"/>
      <c r="T2084" s="182"/>
      <c r="U2084" s="182"/>
      <c r="V2084" s="182"/>
      <c r="W2084" s="182"/>
      <c r="X2084" s="182"/>
      <c r="Y2084" s="182"/>
      <c r="AA2084" s="183"/>
    </row>
    <row r="2085" spans="9:27" s="3" customFormat="1" ht="12.75">
      <c r="I2085" s="26"/>
      <c r="J2085" s="182"/>
      <c r="K2085" s="182"/>
      <c r="L2085" s="182"/>
      <c r="M2085" s="182"/>
      <c r="N2085" s="182"/>
      <c r="O2085" s="182"/>
      <c r="P2085" s="182"/>
      <c r="Q2085" s="182"/>
      <c r="R2085" s="182"/>
      <c r="S2085" s="182"/>
      <c r="T2085" s="182"/>
      <c r="U2085" s="182"/>
      <c r="V2085" s="182"/>
      <c r="W2085" s="182"/>
      <c r="X2085" s="182"/>
      <c r="Y2085" s="182"/>
      <c r="AA2085" s="183"/>
    </row>
    <row r="2086" spans="9:27" s="3" customFormat="1" ht="12.75">
      <c r="I2086" s="26"/>
      <c r="J2086" s="182"/>
      <c r="K2086" s="182"/>
      <c r="L2086" s="182"/>
      <c r="M2086" s="182"/>
      <c r="N2086" s="182"/>
      <c r="O2086" s="182"/>
      <c r="P2086" s="182"/>
      <c r="Q2086" s="182"/>
      <c r="R2086" s="182"/>
      <c r="S2086" s="182"/>
      <c r="T2086" s="182"/>
      <c r="U2086" s="182"/>
      <c r="V2086" s="182"/>
      <c r="W2086" s="182"/>
      <c r="X2086" s="182"/>
      <c r="Y2086" s="182"/>
      <c r="AA2086" s="183"/>
    </row>
    <row r="2087" spans="9:27" s="3" customFormat="1" ht="12.75">
      <c r="I2087" s="26"/>
      <c r="J2087" s="182"/>
      <c r="K2087" s="182"/>
      <c r="L2087" s="182"/>
      <c r="M2087" s="182"/>
      <c r="N2087" s="182"/>
      <c r="O2087" s="182"/>
      <c r="P2087" s="182"/>
      <c r="Q2087" s="182"/>
      <c r="R2087" s="182"/>
      <c r="S2087" s="182"/>
      <c r="T2087" s="182"/>
      <c r="U2087" s="182"/>
      <c r="V2087" s="182"/>
      <c r="W2087" s="182"/>
      <c r="X2087" s="182"/>
      <c r="Y2087" s="182"/>
      <c r="AA2087" s="183"/>
    </row>
    <row r="2088" spans="9:27" s="3" customFormat="1" ht="12.75">
      <c r="I2088" s="26"/>
      <c r="J2088" s="182"/>
      <c r="K2088" s="182"/>
      <c r="L2088" s="182"/>
      <c r="M2088" s="182"/>
      <c r="N2088" s="182"/>
      <c r="O2088" s="182"/>
      <c r="P2088" s="182"/>
      <c r="Q2088" s="182"/>
      <c r="R2088" s="182"/>
      <c r="S2088" s="182"/>
      <c r="T2088" s="182"/>
      <c r="U2088" s="182"/>
      <c r="V2088" s="182"/>
      <c r="W2088" s="182"/>
      <c r="X2088" s="182"/>
      <c r="Y2088" s="182"/>
      <c r="AA2088" s="183"/>
    </row>
    <row r="2089" spans="9:27" s="3" customFormat="1" ht="12.75">
      <c r="I2089" s="26"/>
      <c r="J2089" s="182"/>
      <c r="K2089" s="182"/>
      <c r="L2089" s="182"/>
      <c r="M2089" s="182"/>
      <c r="N2089" s="182"/>
      <c r="O2089" s="182"/>
      <c r="P2089" s="182"/>
      <c r="Q2089" s="182"/>
      <c r="R2089" s="182"/>
      <c r="S2089" s="182"/>
      <c r="T2089" s="182"/>
      <c r="U2089" s="182"/>
      <c r="V2089" s="182"/>
      <c r="W2089" s="182"/>
      <c r="X2089" s="182"/>
      <c r="Y2089" s="182"/>
      <c r="AA2089" s="183"/>
    </row>
    <row r="2090" spans="9:27" s="3" customFormat="1" ht="12.75">
      <c r="I2090" s="26"/>
      <c r="J2090" s="182"/>
      <c r="K2090" s="182"/>
      <c r="L2090" s="182"/>
      <c r="M2090" s="182"/>
      <c r="N2090" s="182"/>
      <c r="O2090" s="182"/>
      <c r="P2090" s="182"/>
      <c r="Q2090" s="182"/>
      <c r="R2090" s="182"/>
      <c r="S2090" s="182"/>
      <c r="T2090" s="182"/>
      <c r="U2090" s="182"/>
      <c r="V2090" s="182"/>
      <c r="W2090" s="182"/>
      <c r="X2090" s="182"/>
      <c r="Y2090" s="182"/>
      <c r="AA2090" s="183"/>
    </row>
    <row r="2091" spans="9:27" s="3" customFormat="1" ht="12.75">
      <c r="I2091" s="26"/>
      <c r="J2091" s="182"/>
      <c r="K2091" s="182"/>
      <c r="L2091" s="182"/>
      <c r="M2091" s="182"/>
      <c r="N2091" s="182"/>
      <c r="O2091" s="182"/>
      <c r="P2091" s="182"/>
      <c r="Q2091" s="182"/>
      <c r="R2091" s="182"/>
      <c r="S2091" s="182"/>
      <c r="T2091" s="182"/>
      <c r="U2091" s="182"/>
      <c r="V2091" s="182"/>
      <c r="W2091" s="182"/>
      <c r="X2091" s="182"/>
      <c r="Y2091" s="182"/>
      <c r="AA2091" s="183"/>
    </row>
    <row r="2092" spans="9:27" s="3" customFormat="1" ht="12.75">
      <c r="I2092" s="26"/>
      <c r="J2092" s="182"/>
      <c r="K2092" s="182"/>
      <c r="L2092" s="182"/>
      <c r="M2092" s="182"/>
      <c r="N2092" s="182"/>
      <c r="O2092" s="182"/>
      <c r="P2092" s="182"/>
      <c r="Q2092" s="182"/>
      <c r="R2092" s="182"/>
      <c r="S2092" s="182"/>
      <c r="T2092" s="182"/>
      <c r="U2092" s="182"/>
      <c r="V2092" s="182"/>
      <c r="W2092" s="182"/>
      <c r="X2092" s="182"/>
      <c r="Y2092" s="182"/>
      <c r="AA2092" s="183"/>
    </row>
    <row r="2093" spans="9:27" s="3" customFormat="1" ht="12.75">
      <c r="I2093" s="26"/>
      <c r="J2093" s="182"/>
      <c r="K2093" s="182"/>
      <c r="L2093" s="182"/>
      <c r="M2093" s="182"/>
      <c r="N2093" s="182"/>
      <c r="O2093" s="182"/>
      <c r="P2093" s="182"/>
      <c r="Q2093" s="182"/>
      <c r="R2093" s="182"/>
      <c r="S2093" s="182"/>
      <c r="T2093" s="182"/>
      <c r="U2093" s="182"/>
      <c r="V2093" s="182"/>
      <c r="W2093" s="182"/>
      <c r="X2093" s="182"/>
      <c r="Y2093" s="182"/>
      <c r="AA2093" s="183"/>
    </row>
    <row r="2094" spans="9:27" s="3" customFormat="1" ht="12.75">
      <c r="I2094" s="26"/>
      <c r="J2094" s="182"/>
      <c r="K2094" s="182"/>
      <c r="L2094" s="182"/>
      <c r="M2094" s="182"/>
      <c r="N2094" s="182"/>
      <c r="O2094" s="182"/>
      <c r="P2094" s="182"/>
      <c r="Q2094" s="182"/>
      <c r="R2094" s="182"/>
      <c r="S2094" s="182"/>
      <c r="T2094" s="182"/>
      <c r="U2094" s="182"/>
      <c r="V2094" s="182"/>
      <c r="W2094" s="182"/>
      <c r="X2094" s="182"/>
      <c r="Y2094" s="182"/>
      <c r="AA2094" s="183"/>
    </row>
    <row r="2095" spans="9:27" s="3" customFormat="1" ht="12.75">
      <c r="I2095" s="26"/>
      <c r="J2095" s="182"/>
      <c r="K2095" s="182"/>
      <c r="L2095" s="182"/>
      <c r="M2095" s="182"/>
      <c r="N2095" s="182"/>
      <c r="O2095" s="182"/>
      <c r="P2095" s="182"/>
      <c r="Q2095" s="182"/>
      <c r="R2095" s="182"/>
      <c r="S2095" s="182"/>
      <c r="T2095" s="182"/>
      <c r="U2095" s="182"/>
      <c r="V2095" s="182"/>
      <c r="W2095" s="182"/>
      <c r="X2095" s="182"/>
      <c r="Y2095" s="182"/>
      <c r="AA2095" s="183"/>
    </row>
    <row r="2096" spans="9:27" s="3" customFormat="1" ht="12.75">
      <c r="I2096" s="26"/>
      <c r="J2096" s="182"/>
      <c r="K2096" s="182"/>
      <c r="L2096" s="182"/>
      <c r="M2096" s="182"/>
      <c r="N2096" s="182"/>
      <c r="O2096" s="182"/>
      <c r="P2096" s="182"/>
      <c r="Q2096" s="182"/>
      <c r="R2096" s="182"/>
      <c r="S2096" s="182"/>
      <c r="T2096" s="182"/>
      <c r="U2096" s="182"/>
      <c r="V2096" s="182"/>
      <c r="W2096" s="182"/>
      <c r="X2096" s="182"/>
      <c r="Y2096" s="182"/>
      <c r="AA2096" s="183"/>
    </row>
    <row r="2097" spans="9:27" s="3" customFormat="1" ht="12.75">
      <c r="I2097" s="26"/>
      <c r="J2097" s="182"/>
      <c r="K2097" s="182"/>
      <c r="L2097" s="182"/>
      <c r="M2097" s="182"/>
      <c r="N2097" s="182"/>
      <c r="O2097" s="182"/>
      <c r="P2097" s="182"/>
      <c r="Q2097" s="182"/>
      <c r="R2097" s="182"/>
      <c r="S2097" s="182"/>
      <c r="T2097" s="182"/>
      <c r="U2097" s="182"/>
      <c r="V2097" s="182"/>
      <c r="W2097" s="182"/>
      <c r="X2097" s="182"/>
      <c r="Y2097" s="182"/>
      <c r="AA2097" s="183"/>
    </row>
    <row r="2098" spans="9:27" s="3" customFormat="1" ht="12.75">
      <c r="I2098" s="26"/>
      <c r="J2098" s="182"/>
      <c r="K2098" s="182"/>
      <c r="L2098" s="182"/>
      <c r="M2098" s="182"/>
      <c r="N2098" s="182"/>
      <c r="O2098" s="182"/>
      <c r="P2098" s="182"/>
      <c r="Q2098" s="182"/>
      <c r="R2098" s="182"/>
      <c r="S2098" s="182"/>
      <c r="T2098" s="182"/>
      <c r="U2098" s="182"/>
      <c r="V2098" s="182"/>
      <c r="W2098" s="182"/>
      <c r="X2098" s="182"/>
      <c r="Y2098" s="182"/>
      <c r="AA2098" s="183"/>
    </row>
    <row r="2099" spans="9:27" s="3" customFormat="1" ht="12.75">
      <c r="I2099" s="26"/>
      <c r="J2099" s="182"/>
      <c r="K2099" s="182"/>
      <c r="L2099" s="182"/>
      <c r="M2099" s="182"/>
      <c r="N2099" s="182"/>
      <c r="O2099" s="182"/>
      <c r="P2099" s="182"/>
      <c r="Q2099" s="182"/>
      <c r="R2099" s="182"/>
      <c r="S2099" s="182"/>
      <c r="T2099" s="182"/>
      <c r="U2099" s="182"/>
      <c r="V2099" s="182"/>
      <c r="W2099" s="182"/>
      <c r="X2099" s="182"/>
      <c r="Y2099" s="182"/>
      <c r="AA2099" s="183"/>
    </row>
    <row r="2100" spans="9:27" s="3" customFormat="1" ht="12.75">
      <c r="I2100" s="26"/>
      <c r="J2100" s="182"/>
      <c r="K2100" s="182"/>
      <c r="L2100" s="182"/>
      <c r="M2100" s="182"/>
      <c r="N2100" s="182"/>
      <c r="O2100" s="182"/>
      <c r="P2100" s="182"/>
      <c r="Q2100" s="182"/>
      <c r="R2100" s="182"/>
      <c r="S2100" s="182"/>
      <c r="T2100" s="182"/>
      <c r="U2100" s="182"/>
      <c r="V2100" s="182"/>
      <c r="W2100" s="182"/>
      <c r="X2100" s="182"/>
      <c r="Y2100" s="182"/>
      <c r="AA2100" s="183"/>
    </row>
    <row r="2101" spans="9:27" s="3" customFormat="1" ht="12.75">
      <c r="I2101" s="26"/>
      <c r="J2101" s="182"/>
      <c r="K2101" s="182"/>
      <c r="L2101" s="182"/>
      <c r="M2101" s="182"/>
      <c r="N2101" s="182"/>
      <c r="O2101" s="182"/>
      <c r="P2101" s="182"/>
      <c r="Q2101" s="182"/>
      <c r="R2101" s="182"/>
      <c r="S2101" s="182"/>
      <c r="T2101" s="182"/>
      <c r="U2101" s="182"/>
      <c r="V2101" s="182"/>
      <c r="W2101" s="182"/>
      <c r="X2101" s="182"/>
      <c r="Y2101" s="182"/>
      <c r="AA2101" s="183"/>
    </row>
    <row r="2102" spans="9:27" s="3" customFormat="1" ht="12.75">
      <c r="I2102" s="26"/>
      <c r="J2102" s="182"/>
      <c r="K2102" s="182"/>
      <c r="L2102" s="182"/>
      <c r="M2102" s="182"/>
      <c r="N2102" s="182"/>
      <c r="O2102" s="182"/>
      <c r="P2102" s="182"/>
      <c r="Q2102" s="182"/>
      <c r="R2102" s="182"/>
      <c r="S2102" s="182"/>
      <c r="T2102" s="182"/>
      <c r="U2102" s="182"/>
      <c r="V2102" s="182"/>
      <c r="W2102" s="182"/>
      <c r="X2102" s="182"/>
      <c r="Y2102" s="182"/>
      <c r="AA2102" s="183"/>
    </row>
    <row r="2103" spans="9:27" s="3" customFormat="1" ht="12.75">
      <c r="I2103" s="26"/>
      <c r="J2103" s="182"/>
      <c r="K2103" s="182"/>
      <c r="L2103" s="182"/>
      <c r="M2103" s="182"/>
      <c r="N2103" s="182"/>
      <c r="O2103" s="182"/>
      <c r="P2103" s="182"/>
      <c r="Q2103" s="182"/>
      <c r="R2103" s="182"/>
      <c r="S2103" s="182"/>
      <c r="T2103" s="182"/>
      <c r="U2103" s="182"/>
      <c r="V2103" s="182"/>
      <c r="W2103" s="182"/>
      <c r="X2103" s="182"/>
      <c r="Y2103" s="182"/>
      <c r="AA2103" s="183"/>
    </row>
    <row r="2104" spans="9:27" s="3" customFormat="1" ht="12.75">
      <c r="I2104" s="26"/>
      <c r="J2104" s="182"/>
      <c r="K2104" s="182"/>
      <c r="L2104" s="182"/>
      <c r="M2104" s="182"/>
      <c r="N2104" s="182"/>
      <c r="O2104" s="182"/>
      <c r="P2104" s="182"/>
      <c r="Q2104" s="182"/>
      <c r="R2104" s="182"/>
      <c r="S2104" s="182"/>
      <c r="T2104" s="182"/>
      <c r="U2104" s="182"/>
      <c r="V2104" s="182"/>
      <c r="W2104" s="182"/>
      <c r="X2104" s="182"/>
      <c r="Y2104" s="182"/>
      <c r="AA2104" s="183"/>
    </row>
    <row r="2105" spans="9:27" s="3" customFormat="1" ht="12.75">
      <c r="I2105" s="26"/>
      <c r="J2105" s="182"/>
      <c r="K2105" s="182"/>
      <c r="L2105" s="182"/>
      <c r="M2105" s="182"/>
      <c r="N2105" s="182"/>
      <c r="O2105" s="182"/>
      <c r="P2105" s="182"/>
      <c r="Q2105" s="182"/>
      <c r="R2105" s="182"/>
      <c r="S2105" s="182"/>
      <c r="T2105" s="182"/>
      <c r="U2105" s="182"/>
      <c r="V2105" s="182"/>
      <c r="W2105" s="182"/>
      <c r="X2105" s="182"/>
      <c r="Y2105" s="182"/>
      <c r="AA2105" s="183"/>
    </row>
    <row r="2106" spans="9:27" s="3" customFormat="1" ht="12.75">
      <c r="I2106" s="26"/>
      <c r="J2106" s="182"/>
      <c r="K2106" s="182"/>
      <c r="L2106" s="182"/>
      <c r="M2106" s="182"/>
      <c r="N2106" s="182"/>
      <c r="O2106" s="182"/>
      <c r="P2106" s="182"/>
      <c r="Q2106" s="182"/>
      <c r="R2106" s="182"/>
      <c r="S2106" s="182"/>
      <c r="T2106" s="182"/>
      <c r="U2106" s="182"/>
      <c r="V2106" s="182"/>
      <c r="W2106" s="182"/>
      <c r="X2106" s="182"/>
      <c r="Y2106" s="182"/>
      <c r="AA2106" s="183"/>
    </row>
    <row r="2107" spans="9:27" s="3" customFormat="1" ht="12.75">
      <c r="I2107" s="26"/>
      <c r="J2107" s="182"/>
      <c r="K2107" s="182"/>
      <c r="L2107" s="182"/>
      <c r="M2107" s="182"/>
      <c r="N2107" s="182"/>
      <c r="O2107" s="182"/>
      <c r="P2107" s="182"/>
      <c r="Q2107" s="182"/>
      <c r="R2107" s="182"/>
      <c r="S2107" s="182"/>
      <c r="T2107" s="182"/>
      <c r="U2107" s="182"/>
      <c r="V2107" s="182"/>
      <c r="W2107" s="182"/>
      <c r="X2107" s="182"/>
      <c r="Y2107" s="182"/>
      <c r="AA2107" s="183"/>
    </row>
    <row r="2108" spans="9:27" s="3" customFormat="1" ht="12.75">
      <c r="I2108" s="26"/>
      <c r="J2108" s="182"/>
      <c r="K2108" s="182"/>
      <c r="L2108" s="182"/>
      <c r="M2108" s="182"/>
      <c r="N2108" s="182"/>
      <c r="O2108" s="182"/>
      <c r="P2108" s="182"/>
      <c r="Q2108" s="182"/>
      <c r="R2108" s="182"/>
      <c r="S2108" s="182"/>
      <c r="T2108" s="182"/>
      <c r="U2108" s="182"/>
      <c r="V2108" s="182"/>
      <c r="W2108" s="182"/>
      <c r="X2108" s="182"/>
      <c r="Y2108" s="182"/>
      <c r="AA2108" s="183"/>
    </row>
    <row r="2109" spans="9:27" s="3" customFormat="1" ht="12.75">
      <c r="I2109" s="26"/>
      <c r="J2109" s="182"/>
      <c r="K2109" s="182"/>
      <c r="L2109" s="182"/>
      <c r="M2109" s="182"/>
      <c r="N2109" s="182"/>
      <c r="O2109" s="182"/>
      <c r="P2109" s="182"/>
      <c r="Q2109" s="182"/>
      <c r="R2109" s="182"/>
      <c r="S2109" s="182"/>
      <c r="T2109" s="182"/>
      <c r="U2109" s="182"/>
      <c r="V2109" s="182"/>
      <c r="W2109" s="182"/>
      <c r="X2109" s="182"/>
      <c r="Y2109" s="182"/>
      <c r="AA2109" s="183"/>
    </row>
    <row r="2110" spans="9:27" s="3" customFormat="1" ht="12.75">
      <c r="I2110" s="26"/>
      <c r="J2110" s="182"/>
      <c r="K2110" s="182"/>
      <c r="L2110" s="182"/>
      <c r="M2110" s="182"/>
      <c r="N2110" s="182"/>
      <c r="O2110" s="182"/>
      <c r="P2110" s="182"/>
      <c r="Q2110" s="182"/>
      <c r="R2110" s="182"/>
      <c r="S2110" s="182"/>
      <c r="T2110" s="182"/>
      <c r="U2110" s="182"/>
      <c r="V2110" s="182"/>
      <c r="W2110" s="182"/>
      <c r="X2110" s="182"/>
      <c r="Y2110" s="182"/>
      <c r="AA2110" s="183"/>
    </row>
    <row r="2111" spans="9:27" s="3" customFormat="1" ht="12.75">
      <c r="I2111" s="26"/>
      <c r="J2111" s="182"/>
      <c r="K2111" s="182"/>
      <c r="L2111" s="182"/>
      <c r="M2111" s="182"/>
      <c r="N2111" s="182"/>
      <c r="O2111" s="182"/>
      <c r="P2111" s="182"/>
      <c r="Q2111" s="182"/>
      <c r="R2111" s="182"/>
      <c r="S2111" s="182"/>
      <c r="T2111" s="182"/>
      <c r="U2111" s="182"/>
      <c r="V2111" s="182"/>
      <c r="W2111" s="182"/>
      <c r="X2111" s="182"/>
      <c r="Y2111" s="182"/>
      <c r="AA2111" s="183"/>
    </row>
    <row r="2112" spans="9:27" s="3" customFormat="1" ht="12.75">
      <c r="I2112" s="26"/>
      <c r="J2112" s="182"/>
      <c r="K2112" s="182"/>
      <c r="L2112" s="182"/>
      <c r="M2112" s="182"/>
      <c r="N2112" s="182"/>
      <c r="O2112" s="182"/>
      <c r="P2112" s="182"/>
      <c r="Q2112" s="182"/>
      <c r="R2112" s="182"/>
      <c r="S2112" s="182"/>
      <c r="T2112" s="182"/>
      <c r="U2112" s="182"/>
      <c r="V2112" s="182"/>
      <c r="W2112" s="182"/>
      <c r="X2112" s="182"/>
      <c r="Y2112" s="182"/>
      <c r="AA2112" s="183"/>
    </row>
    <row r="2113" spans="9:27" s="3" customFormat="1" ht="12.75">
      <c r="I2113" s="26"/>
      <c r="J2113" s="182"/>
      <c r="K2113" s="182"/>
      <c r="L2113" s="182"/>
      <c r="M2113" s="182"/>
      <c r="N2113" s="182"/>
      <c r="O2113" s="182"/>
      <c r="P2113" s="182"/>
      <c r="Q2113" s="182"/>
      <c r="R2113" s="182"/>
      <c r="S2113" s="182"/>
      <c r="T2113" s="182"/>
      <c r="U2113" s="182"/>
      <c r="V2113" s="182"/>
      <c r="W2113" s="182"/>
      <c r="X2113" s="182"/>
      <c r="Y2113" s="182"/>
      <c r="AA2113" s="183"/>
    </row>
    <row r="2114" spans="9:27" s="3" customFormat="1" ht="12.75">
      <c r="I2114" s="26"/>
      <c r="J2114" s="182"/>
      <c r="K2114" s="182"/>
      <c r="L2114" s="182"/>
      <c r="M2114" s="182"/>
      <c r="N2114" s="182"/>
      <c r="O2114" s="182"/>
      <c r="P2114" s="182"/>
      <c r="Q2114" s="182"/>
      <c r="R2114" s="182"/>
      <c r="S2114" s="182"/>
      <c r="T2114" s="182"/>
      <c r="U2114" s="182"/>
      <c r="V2114" s="182"/>
      <c r="W2114" s="182"/>
      <c r="X2114" s="182"/>
      <c r="Y2114" s="182"/>
      <c r="AA2114" s="183"/>
    </row>
    <row r="2115" spans="9:27" s="3" customFormat="1" ht="12.75">
      <c r="I2115" s="26"/>
      <c r="J2115" s="182"/>
      <c r="K2115" s="182"/>
      <c r="L2115" s="182"/>
      <c r="M2115" s="182"/>
      <c r="N2115" s="182"/>
      <c r="O2115" s="182"/>
      <c r="P2115" s="182"/>
      <c r="Q2115" s="182"/>
      <c r="R2115" s="182"/>
      <c r="S2115" s="182"/>
      <c r="T2115" s="182"/>
      <c r="U2115" s="182"/>
      <c r="V2115" s="182"/>
      <c r="W2115" s="182"/>
      <c r="X2115" s="182"/>
      <c r="Y2115" s="182"/>
      <c r="AA2115" s="183"/>
    </row>
    <row r="2116" spans="9:27" s="3" customFormat="1" ht="12.75">
      <c r="I2116" s="26"/>
      <c r="J2116" s="182"/>
      <c r="K2116" s="182"/>
      <c r="L2116" s="182"/>
      <c r="M2116" s="182"/>
      <c r="N2116" s="182"/>
      <c r="O2116" s="182"/>
      <c r="P2116" s="182"/>
      <c r="Q2116" s="182"/>
      <c r="R2116" s="182"/>
      <c r="S2116" s="182"/>
      <c r="T2116" s="182"/>
      <c r="U2116" s="182"/>
      <c r="V2116" s="182"/>
      <c r="W2116" s="182"/>
      <c r="X2116" s="182"/>
      <c r="Y2116" s="182"/>
      <c r="AA2116" s="183"/>
    </row>
    <row r="2117" spans="9:27" s="3" customFormat="1" ht="12.75">
      <c r="I2117" s="26"/>
      <c r="J2117" s="182"/>
      <c r="K2117" s="182"/>
      <c r="L2117" s="182"/>
      <c r="M2117" s="182"/>
      <c r="N2117" s="182"/>
      <c r="O2117" s="182"/>
      <c r="P2117" s="182"/>
      <c r="Q2117" s="182"/>
      <c r="R2117" s="182"/>
      <c r="S2117" s="182"/>
      <c r="T2117" s="182"/>
      <c r="U2117" s="182"/>
      <c r="V2117" s="182"/>
      <c r="W2117" s="182"/>
      <c r="X2117" s="182"/>
      <c r="Y2117" s="182"/>
      <c r="AA2117" s="183"/>
    </row>
    <row r="2118" spans="9:27" s="3" customFormat="1" ht="12.75">
      <c r="I2118" s="26"/>
      <c r="J2118" s="182"/>
      <c r="K2118" s="182"/>
      <c r="L2118" s="182"/>
      <c r="M2118" s="182"/>
      <c r="N2118" s="182"/>
      <c r="O2118" s="182"/>
      <c r="P2118" s="182"/>
      <c r="Q2118" s="182"/>
      <c r="R2118" s="182"/>
      <c r="S2118" s="182"/>
      <c r="T2118" s="182"/>
      <c r="U2118" s="182"/>
      <c r="V2118" s="182"/>
      <c r="W2118" s="182"/>
      <c r="X2118" s="182"/>
      <c r="Y2118" s="182"/>
      <c r="AA2118" s="183"/>
    </row>
    <row r="2119" spans="9:27" s="3" customFormat="1" ht="12.75">
      <c r="I2119" s="26"/>
      <c r="J2119" s="182"/>
      <c r="K2119" s="182"/>
      <c r="L2119" s="182"/>
      <c r="M2119" s="182"/>
      <c r="N2119" s="182"/>
      <c r="O2119" s="182"/>
      <c r="P2119" s="182"/>
      <c r="Q2119" s="182"/>
      <c r="R2119" s="182"/>
      <c r="S2119" s="182"/>
      <c r="T2119" s="182"/>
      <c r="U2119" s="182"/>
      <c r="V2119" s="182"/>
      <c r="W2119" s="182"/>
      <c r="X2119" s="182"/>
      <c r="Y2119" s="182"/>
      <c r="AA2119" s="183"/>
    </row>
    <row r="2120" spans="9:27" s="3" customFormat="1" ht="12.75">
      <c r="I2120" s="26"/>
      <c r="J2120" s="182"/>
      <c r="K2120" s="182"/>
      <c r="L2120" s="182"/>
      <c r="M2120" s="182"/>
      <c r="N2120" s="182"/>
      <c r="O2120" s="182"/>
      <c r="P2120" s="182"/>
      <c r="Q2120" s="182"/>
      <c r="R2120" s="182"/>
      <c r="S2120" s="182"/>
      <c r="T2120" s="182"/>
      <c r="U2120" s="182"/>
      <c r="V2120" s="182"/>
      <c r="W2120" s="182"/>
      <c r="X2120" s="182"/>
      <c r="Y2120" s="182"/>
      <c r="AA2120" s="183"/>
    </row>
    <row r="2121" spans="9:27" s="3" customFormat="1" ht="12.75">
      <c r="I2121" s="26"/>
      <c r="J2121" s="182"/>
      <c r="K2121" s="182"/>
      <c r="L2121" s="182"/>
      <c r="M2121" s="182"/>
      <c r="N2121" s="182"/>
      <c r="O2121" s="182"/>
      <c r="P2121" s="182"/>
      <c r="Q2121" s="182"/>
      <c r="R2121" s="182"/>
      <c r="S2121" s="182"/>
      <c r="T2121" s="182"/>
      <c r="U2121" s="182"/>
      <c r="V2121" s="182"/>
      <c r="W2121" s="182"/>
      <c r="X2121" s="182"/>
      <c r="Y2121" s="182"/>
      <c r="AA2121" s="183"/>
    </row>
    <row r="2122" spans="9:27" s="3" customFormat="1" ht="12.75">
      <c r="I2122" s="26"/>
      <c r="J2122" s="182"/>
      <c r="K2122" s="182"/>
      <c r="L2122" s="182"/>
      <c r="M2122" s="182"/>
      <c r="N2122" s="182"/>
      <c r="O2122" s="182"/>
      <c r="P2122" s="182"/>
      <c r="Q2122" s="182"/>
      <c r="R2122" s="182"/>
      <c r="S2122" s="182"/>
      <c r="T2122" s="182"/>
      <c r="U2122" s="182"/>
      <c r="V2122" s="182"/>
      <c r="W2122" s="182"/>
      <c r="X2122" s="182"/>
      <c r="Y2122" s="182"/>
      <c r="AA2122" s="183"/>
    </row>
    <row r="2123" spans="9:27" s="3" customFormat="1" ht="12.75">
      <c r="I2123" s="26"/>
      <c r="J2123" s="182"/>
      <c r="K2123" s="182"/>
      <c r="L2123" s="182"/>
      <c r="M2123" s="182"/>
      <c r="N2123" s="182"/>
      <c r="O2123" s="182"/>
      <c r="P2123" s="182"/>
      <c r="Q2123" s="182"/>
      <c r="R2123" s="182"/>
      <c r="S2123" s="182"/>
      <c r="T2123" s="182"/>
      <c r="U2123" s="182"/>
      <c r="V2123" s="182"/>
      <c r="W2123" s="182"/>
      <c r="X2123" s="182"/>
      <c r="Y2123" s="182"/>
      <c r="AA2123" s="183"/>
    </row>
    <row r="2124" spans="9:27" s="3" customFormat="1" ht="12.75">
      <c r="I2124" s="26"/>
      <c r="J2124" s="182"/>
      <c r="K2124" s="182"/>
      <c r="L2124" s="182"/>
      <c r="M2124" s="182"/>
      <c r="N2124" s="182"/>
      <c r="O2124" s="182"/>
      <c r="P2124" s="182"/>
      <c r="Q2124" s="182"/>
      <c r="R2124" s="182"/>
      <c r="S2124" s="182"/>
      <c r="T2124" s="182"/>
      <c r="U2124" s="182"/>
      <c r="V2124" s="182"/>
      <c r="W2124" s="182"/>
      <c r="X2124" s="182"/>
      <c r="Y2124" s="182"/>
      <c r="AA2124" s="183"/>
    </row>
    <row r="2125" spans="9:27" s="3" customFormat="1" ht="12.75">
      <c r="I2125" s="26"/>
      <c r="J2125" s="182"/>
      <c r="K2125" s="182"/>
      <c r="L2125" s="182"/>
      <c r="M2125" s="182"/>
      <c r="N2125" s="182"/>
      <c r="O2125" s="182"/>
      <c r="P2125" s="182"/>
      <c r="Q2125" s="182"/>
      <c r="R2125" s="182"/>
      <c r="S2125" s="182"/>
      <c r="T2125" s="182"/>
      <c r="U2125" s="182"/>
      <c r="V2125" s="182"/>
      <c r="W2125" s="182"/>
      <c r="X2125" s="182"/>
      <c r="Y2125" s="182"/>
      <c r="AA2125" s="183"/>
    </row>
    <row r="2126" spans="9:27" s="3" customFormat="1" ht="12.75">
      <c r="I2126" s="26"/>
      <c r="J2126" s="182"/>
      <c r="K2126" s="182"/>
      <c r="L2126" s="182"/>
      <c r="M2126" s="182"/>
      <c r="N2126" s="182"/>
      <c r="O2126" s="182"/>
      <c r="P2126" s="182"/>
      <c r="Q2126" s="182"/>
      <c r="R2126" s="182"/>
      <c r="S2126" s="182"/>
      <c r="T2126" s="182"/>
      <c r="U2126" s="182"/>
      <c r="V2126" s="182"/>
      <c r="W2126" s="182"/>
      <c r="X2126" s="182"/>
      <c r="Y2126" s="182"/>
      <c r="AA2126" s="183"/>
    </row>
    <row r="2127" spans="9:27" s="3" customFormat="1" ht="12.75">
      <c r="I2127" s="26"/>
      <c r="J2127" s="182"/>
      <c r="K2127" s="182"/>
      <c r="L2127" s="182"/>
      <c r="M2127" s="182"/>
      <c r="N2127" s="182"/>
      <c r="O2127" s="182"/>
      <c r="P2127" s="182"/>
      <c r="Q2127" s="182"/>
      <c r="R2127" s="182"/>
      <c r="S2127" s="182"/>
      <c r="T2127" s="182"/>
      <c r="U2127" s="182"/>
      <c r="V2127" s="182"/>
      <c r="W2127" s="182"/>
      <c r="X2127" s="182"/>
      <c r="Y2127" s="182"/>
      <c r="AA2127" s="183"/>
    </row>
    <row r="2128" spans="9:27" s="3" customFormat="1" ht="12.75">
      <c r="I2128" s="26"/>
      <c r="J2128" s="182"/>
      <c r="K2128" s="182"/>
      <c r="L2128" s="182"/>
      <c r="M2128" s="182"/>
      <c r="N2128" s="182"/>
      <c r="O2128" s="182"/>
      <c r="P2128" s="182"/>
      <c r="Q2128" s="182"/>
      <c r="R2128" s="182"/>
      <c r="S2128" s="182"/>
      <c r="T2128" s="182"/>
      <c r="U2128" s="182"/>
      <c r="V2128" s="182"/>
      <c r="W2128" s="182"/>
      <c r="X2128" s="182"/>
      <c r="Y2128" s="182"/>
      <c r="AA2128" s="183"/>
    </row>
    <row r="2129" spans="9:27" s="3" customFormat="1" ht="12.75">
      <c r="I2129" s="26"/>
      <c r="J2129" s="182"/>
      <c r="K2129" s="182"/>
      <c r="L2129" s="182"/>
      <c r="M2129" s="182"/>
      <c r="N2129" s="182"/>
      <c r="O2129" s="182"/>
      <c r="P2129" s="182"/>
      <c r="Q2129" s="182"/>
      <c r="R2129" s="182"/>
      <c r="S2129" s="182"/>
      <c r="T2129" s="182"/>
      <c r="U2129" s="182"/>
      <c r="V2129" s="182"/>
      <c r="W2129" s="182"/>
      <c r="X2129" s="182"/>
      <c r="Y2129" s="182"/>
      <c r="AA2129" s="183"/>
    </row>
    <row r="2130" spans="9:27" s="3" customFormat="1" ht="12.75">
      <c r="I2130" s="26"/>
      <c r="J2130" s="182"/>
      <c r="K2130" s="182"/>
      <c r="L2130" s="182"/>
      <c r="M2130" s="182"/>
      <c r="N2130" s="182"/>
      <c r="O2130" s="182"/>
      <c r="P2130" s="182"/>
      <c r="Q2130" s="182"/>
      <c r="R2130" s="182"/>
      <c r="S2130" s="182"/>
      <c r="T2130" s="182"/>
      <c r="U2130" s="182"/>
      <c r="V2130" s="182"/>
      <c r="W2130" s="182"/>
      <c r="X2130" s="182"/>
      <c r="Y2130" s="182"/>
      <c r="AA2130" s="183"/>
    </row>
    <row r="2131" spans="9:27" s="3" customFormat="1" ht="12.75">
      <c r="I2131" s="26"/>
      <c r="J2131" s="182"/>
      <c r="K2131" s="182"/>
      <c r="L2131" s="182"/>
      <c r="M2131" s="182"/>
      <c r="N2131" s="182"/>
      <c r="O2131" s="182"/>
      <c r="P2131" s="182"/>
      <c r="Q2131" s="182"/>
      <c r="R2131" s="182"/>
      <c r="S2131" s="182"/>
      <c r="T2131" s="182"/>
      <c r="U2131" s="182"/>
      <c r="V2131" s="182"/>
      <c r="W2131" s="182"/>
      <c r="X2131" s="182"/>
      <c r="Y2131" s="182"/>
      <c r="AA2131" s="183"/>
    </row>
    <row r="2132" spans="9:27" s="3" customFormat="1" ht="12.75">
      <c r="I2132" s="26"/>
      <c r="J2132" s="182"/>
      <c r="K2132" s="182"/>
      <c r="L2132" s="182"/>
      <c r="M2132" s="182"/>
      <c r="N2132" s="182"/>
      <c r="O2132" s="182"/>
      <c r="P2132" s="182"/>
      <c r="Q2132" s="182"/>
      <c r="R2132" s="182"/>
      <c r="S2132" s="182"/>
      <c r="T2132" s="182"/>
      <c r="U2132" s="182"/>
      <c r="V2132" s="182"/>
      <c r="W2132" s="182"/>
      <c r="X2132" s="182"/>
      <c r="Y2132" s="182"/>
      <c r="AA2132" s="183"/>
    </row>
    <row r="2133" spans="9:27" s="3" customFormat="1" ht="12.75">
      <c r="I2133" s="26"/>
      <c r="J2133" s="182"/>
      <c r="K2133" s="182"/>
      <c r="L2133" s="182"/>
      <c r="M2133" s="182"/>
      <c r="N2133" s="182"/>
      <c r="O2133" s="182"/>
      <c r="P2133" s="182"/>
      <c r="Q2133" s="182"/>
      <c r="R2133" s="182"/>
      <c r="S2133" s="182"/>
      <c r="T2133" s="182"/>
      <c r="U2133" s="182"/>
      <c r="V2133" s="182"/>
      <c r="W2133" s="182"/>
      <c r="X2133" s="182"/>
      <c r="Y2133" s="182"/>
      <c r="AA2133" s="183"/>
    </row>
    <row r="2134" spans="9:27" s="3" customFormat="1" ht="12.75">
      <c r="I2134" s="26"/>
      <c r="J2134" s="182"/>
      <c r="K2134" s="182"/>
      <c r="L2134" s="182"/>
      <c r="M2134" s="182"/>
      <c r="N2134" s="182"/>
      <c r="O2134" s="182"/>
      <c r="P2134" s="182"/>
      <c r="Q2134" s="182"/>
      <c r="R2134" s="182"/>
      <c r="S2134" s="182"/>
      <c r="T2134" s="182"/>
      <c r="U2134" s="182"/>
      <c r="V2134" s="182"/>
      <c r="W2134" s="182"/>
      <c r="X2134" s="182"/>
      <c r="Y2134" s="182"/>
      <c r="AA2134" s="183"/>
    </row>
    <row r="2135" spans="9:27" s="3" customFormat="1" ht="12.75">
      <c r="I2135" s="26"/>
      <c r="J2135" s="182"/>
      <c r="K2135" s="182"/>
      <c r="L2135" s="182"/>
      <c r="M2135" s="182"/>
      <c r="N2135" s="182"/>
      <c r="O2135" s="182"/>
      <c r="P2135" s="182"/>
      <c r="Q2135" s="182"/>
      <c r="R2135" s="182"/>
      <c r="S2135" s="182"/>
      <c r="T2135" s="182"/>
      <c r="U2135" s="182"/>
      <c r="V2135" s="182"/>
      <c r="W2135" s="182"/>
      <c r="X2135" s="182"/>
      <c r="Y2135" s="182"/>
      <c r="AA2135" s="183"/>
    </row>
    <row r="2136" spans="9:27" s="3" customFormat="1" ht="12.75">
      <c r="I2136" s="26"/>
      <c r="J2136" s="182"/>
      <c r="K2136" s="182"/>
      <c r="L2136" s="182"/>
      <c r="M2136" s="182"/>
      <c r="N2136" s="182"/>
      <c r="O2136" s="182"/>
      <c r="P2136" s="182"/>
      <c r="Q2136" s="182"/>
      <c r="R2136" s="182"/>
      <c r="S2136" s="182"/>
      <c r="T2136" s="182"/>
      <c r="U2136" s="182"/>
      <c r="V2136" s="182"/>
      <c r="W2136" s="182"/>
      <c r="X2136" s="182"/>
      <c r="Y2136" s="182"/>
      <c r="AA2136" s="183"/>
    </row>
    <row r="2137" spans="9:27" s="3" customFormat="1" ht="12.75">
      <c r="I2137" s="26"/>
      <c r="J2137" s="182"/>
      <c r="K2137" s="182"/>
      <c r="L2137" s="182"/>
      <c r="M2137" s="182"/>
      <c r="N2137" s="182"/>
      <c r="O2137" s="182"/>
      <c r="P2137" s="182"/>
      <c r="Q2137" s="182"/>
      <c r="R2137" s="182"/>
      <c r="S2137" s="182"/>
      <c r="T2137" s="182"/>
      <c r="U2137" s="182"/>
      <c r="V2137" s="182"/>
      <c r="W2137" s="182"/>
      <c r="X2137" s="182"/>
      <c r="Y2137" s="182"/>
      <c r="AA2137" s="183"/>
    </row>
    <row r="2138" spans="9:27" s="3" customFormat="1" ht="12.75">
      <c r="I2138" s="26"/>
      <c r="J2138" s="182"/>
      <c r="K2138" s="182"/>
      <c r="L2138" s="182"/>
      <c r="M2138" s="182"/>
      <c r="N2138" s="182"/>
      <c r="O2138" s="182"/>
      <c r="P2138" s="182"/>
      <c r="Q2138" s="182"/>
      <c r="R2138" s="182"/>
      <c r="S2138" s="182"/>
      <c r="T2138" s="182"/>
      <c r="U2138" s="182"/>
      <c r="V2138" s="182"/>
      <c r="W2138" s="182"/>
      <c r="X2138" s="182"/>
      <c r="Y2138" s="182"/>
      <c r="AA2138" s="183"/>
    </row>
    <row r="2139" spans="9:27" s="3" customFormat="1" ht="12.75">
      <c r="I2139" s="26"/>
      <c r="J2139" s="182"/>
      <c r="K2139" s="182"/>
      <c r="L2139" s="182"/>
      <c r="M2139" s="182"/>
      <c r="N2139" s="182"/>
      <c r="O2139" s="182"/>
      <c r="P2139" s="182"/>
      <c r="Q2139" s="182"/>
      <c r="R2139" s="182"/>
      <c r="S2139" s="182"/>
      <c r="T2139" s="182"/>
      <c r="U2139" s="182"/>
      <c r="V2139" s="182"/>
      <c r="W2139" s="182"/>
      <c r="X2139" s="182"/>
      <c r="Y2139" s="182"/>
      <c r="AA2139" s="183"/>
    </row>
    <row r="2140" spans="9:27" s="3" customFormat="1" ht="12.75">
      <c r="I2140" s="26"/>
      <c r="J2140" s="182"/>
      <c r="K2140" s="182"/>
      <c r="L2140" s="182"/>
      <c r="M2140" s="182"/>
      <c r="N2140" s="182"/>
      <c r="O2140" s="182"/>
      <c r="P2140" s="182"/>
      <c r="Q2140" s="182"/>
      <c r="R2140" s="182"/>
      <c r="S2140" s="182"/>
      <c r="T2140" s="182"/>
      <c r="U2140" s="182"/>
      <c r="V2140" s="182"/>
      <c r="W2140" s="182"/>
      <c r="X2140" s="182"/>
      <c r="Y2140" s="182"/>
      <c r="AA2140" s="183"/>
    </row>
    <row r="2141" spans="9:27" s="3" customFormat="1" ht="12.75">
      <c r="I2141" s="26"/>
      <c r="J2141" s="182"/>
      <c r="K2141" s="182"/>
      <c r="L2141" s="182"/>
      <c r="M2141" s="182"/>
      <c r="N2141" s="182"/>
      <c r="O2141" s="182"/>
      <c r="P2141" s="182"/>
      <c r="Q2141" s="182"/>
      <c r="R2141" s="182"/>
      <c r="S2141" s="182"/>
      <c r="T2141" s="182"/>
      <c r="U2141" s="182"/>
      <c r="V2141" s="182"/>
      <c r="W2141" s="182"/>
      <c r="X2141" s="182"/>
      <c r="Y2141" s="182"/>
      <c r="AA2141" s="183"/>
    </row>
    <row r="2142" spans="9:27" s="3" customFormat="1" ht="12.75">
      <c r="I2142" s="26"/>
      <c r="J2142" s="182"/>
      <c r="K2142" s="182"/>
      <c r="L2142" s="182"/>
      <c r="M2142" s="182"/>
      <c r="N2142" s="182"/>
      <c r="O2142" s="182"/>
      <c r="P2142" s="182"/>
      <c r="Q2142" s="182"/>
      <c r="R2142" s="182"/>
      <c r="S2142" s="182"/>
      <c r="T2142" s="182"/>
      <c r="U2142" s="182"/>
      <c r="V2142" s="182"/>
      <c r="W2142" s="182"/>
      <c r="X2142" s="182"/>
      <c r="Y2142" s="182"/>
      <c r="AA2142" s="183"/>
    </row>
    <row r="2143" spans="9:27" s="3" customFormat="1" ht="12.75">
      <c r="I2143" s="26"/>
      <c r="J2143" s="182"/>
      <c r="K2143" s="182"/>
      <c r="L2143" s="182"/>
      <c r="M2143" s="182"/>
      <c r="N2143" s="182"/>
      <c r="O2143" s="182"/>
      <c r="P2143" s="182"/>
      <c r="Q2143" s="182"/>
      <c r="R2143" s="182"/>
      <c r="S2143" s="182"/>
      <c r="T2143" s="182"/>
      <c r="U2143" s="182"/>
      <c r="V2143" s="182"/>
      <c r="W2143" s="182"/>
      <c r="X2143" s="182"/>
      <c r="Y2143" s="182"/>
      <c r="AA2143" s="183"/>
    </row>
    <row r="2144" spans="9:27" s="3" customFormat="1" ht="12.75">
      <c r="I2144" s="26"/>
      <c r="J2144" s="182"/>
      <c r="K2144" s="182"/>
      <c r="L2144" s="182"/>
      <c r="M2144" s="182"/>
      <c r="N2144" s="182"/>
      <c r="O2144" s="182"/>
      <c r="P2144" s="182"/>
      <c r="Q2144" s="182"/>
      <c r="R2144" s="182"/>
      <c r="S2144" s="182"/>
      <c r="T2144" s="182"/>
      <c r="U2144" s="182"/>
      <c r="V2144" s="182"/>
      <c r="W2144" s="182"/>
      <c r="X2144" s="182"/>
      <c r="Y2144" s="182"/>
      <c r="AA2144" s="183"/>
    </row>
    <row r="2145" spans="9:27" s="3" customFormat="1" ht="12.75">
      <c r="I2145" s="26"/>
      <c r="J2145" s="182"/>
      <c r="K2145" s="182"/>
      <c r="L2145" s="182"/>
      <c r="M2145" s="182"/>
      <c r="N2145" s="182"/>
      <c r="O2145" s="182"/>
      <c r="P2145" s="182"/>
      <c r="Q2145" s="182"/>
      <c r="R2145" s="182"/>
      <c r="S2145" s="182"/>
      <c r="T2145" s="182"/>
      <c r="U2145" s="182"/>
      <c r="V2145" s="182"/>
      <c r="W2145" s="182"/>
      <c r="X2145" s="182"/>
      <c r="Y2145" s="182"/>
      <c r="AA2145" s="183"/>
    </row>
    <row r="2146" spans="9:27" s="3" customFormat="1" ht="12.75">
      <c r="I2146" s="26"/>
      <c r="J2146" s="182"/>
      <c r="K2146" s="182"/>
      <c r="L2146" s="182"/>
      <c r="M2146" s="182"/>
      <c r="N2146" s="182"/>
      <c r="O2146" s="182"/>
      <c r="P2146" s="182"/>
      <c r="Q2146" s="182"/>
      <c r="R2146" s="182"/>
      <c r="S2146" s="182"/>
      <c r="T2146" s="182"/>
      <c r="U2146" s="182"/>
      <c r="V2146" s="182"/>
      <c r="W2146" s="182"/>
      <c r="X2146" s="182"/>
      <c r="Y2146" s="182"/>
      <c r="AA2146" s="183"/>
    </row>
    <row r="2147" spans="9:27" s="3" customFormat="1" ht="12.75">
      <c r="I2147" s="26"/>
      <c r="J2147" s="182"/>
      <c r="K2147" s="182"/>
      <c r="L2147" s="182"/>
      <c r="M2147" s="182"/>
      <c r="N2147" s="182"/>
      <c r="O2147" s="182"/>
      <c r="P2147" s="182"/>
      <c r="Q2147" s="182"/>
      <c r="R2147" s="182"/>
      <c r="S2147" s="182"/>
      <c r="T2147" s="182"/>
      <c r="U2147" s="182"/>
      <c r="V2147" s="182"/>
      <c r="W2147" s="182"/>
      <c r="X2147" s="182"/>
      <c r="Y2147" s="182"/>
      <c r="AA2147" s="183"/>
    </row>
    <row r="2148" spans="9:27" s="3" customFormat="1" ht="12.75">
      <c r="I2148" s="26"/>
      <c r="J2148" s="182"/>
      <c r="K2148" s="182"/>
      <c r="L2148" s="182"/>
      <c r="M2148" s="182"/>
      <c r="N2148" s="182"/>
      <c r="O2148" s="182"/>
      <c r="P2148" s="182"/>
      <c r="Q2148" s="182"/>
      <c r="R2148" s="182"/>
      <c r="S2148" s="182"/>
      <c r="T2148" s="182"/>
      <c r="U2148" s="182"/>
      <c r="V2148" s="182"/>
      <c r="W2148" s="182"/>
      <c r="X2148" s="182"/>
      <c r="Y2148" s="182"/>
      <c r="AA2148" s="183"/>
    </row>
    <row r="2149" spans="9:27" s="3" customFormat="1" ht="12.75">
      <c r="I2149" s="26"/>
      <c r="J2149" s="182"/>
      <c r="K2149" s="182"/>
      <c r="L2149" s="182"/>
      <c r="M2149" s="182"/>
      <c r="N2149" s="182"/>
      <c r="O2149" s="182"/>
      <c r="P2149" s="182"/>
      <c r="Q2149" s="182"/>
      <c r="R2149" s="182"/>
      <c r="S2149" s="182"/>
      <c r="T2149" s="182"/>
      <c r="U2149" s="182"/>
      <c r="V2149" s="182"/>
      <c r="W2149" s="182"/>
      <c r="X2149" s="182"/>
      <c r="Y2149" s="182"/>
      <c r="AA2149" s="183"/>
    </row>
    <row r="2150" spans="9:27" s="3" customFormat="1" ht="12.75">
      <c r="I2150" s="26"/>
      <c r="J2150" s="182"/>
      <c r="K2150" s="182"/>
      <c r="L2150" s="182"/>
      <c r="M2150" s="182"/>
      <c r="N2150" s="182"/>
      <c r="O2150" s="182"/>
      <c r="P2150" s="182"/>
      <c r="Q2150" s="182"/>
      <c r="R2150" s="182"/>
      <c r="S2150" s="182"/>
      <c r="T2150" s="182"/>
      <c r="U2150" s="182"/>
      <c r="V2150" s="182"/>
      <c r="W2150" s="182"/>
      <c r="X2150" s="182"/>
      <c r="Y2150" s="182"/>
      <c r="AA2150" s="183"/>
    </row>
    <row r="2151" spans="9:27" s="3" customFormat="1" ht="12.75">
      <c r="I2151" s="26"/>
      <c r="J2151" s="182"/>
      <c r="K2151" s="182"/>
      <c r="L2151" s="182"/>
      <c r="M2151" s="182"/>
      <c r="N2151" s="182"/>
      <c r="O2151" s="182"/>
      <c r="P2151" s="182"/>
      <c r="Q2151" s="182"/>
      <c r="R2151" s="182"/>
      <c r="S2151" s="182"/>
      <c r="T2151" s="182"/>
      <c r="U2151" s="182"/>
      <c r="V2151" s="182"/>
      <c r="W2151" s="182"/>
      <c r="X2151" s="182"/>
      <c r="Y2151" s="182"/>
      <c r="AA2151" s="183"/>
    </row>
    <row r="2152" spans="9:27" s="3" customFormat="1" ht="12.75">
      <c r="I2152" s="26"/>
      <c r="J2152" s="182"/>
      <c r="K2152" s="182"/>
      <c r="L2152" s="182"/>
      <c r="M2152" s="182"/>
      <c r="N2152" s="182"/>
      <c r="O2152" s="182"/>
      <c r="P2152" s="182"/>
      <c r="Q2152" s="182"/>
      <c r="R2152" s="182"/>
      <c r="S2152" s="182"/>
      <c r="T2152" s="182"/>
      <c r="U2152" s="182"/>
      <c r="V2152" s="182"/>
      <c r="W2152" s="182"/>
      <c r="X2152" s="182"/>
      <c r="Y2152" s="182"/>
      <c r="AA2152" s="183"/>
    </row>
    <row r="2153" spans="9:27" s="3" customFormat="1" ht="12.75">
      <c r="I2153" s="26"/>
      <c r="J2153" s="182"/>
      <c r="K2153" s="182"/>
      <c r="L2153" s="182"/>
      <c r="M2153" s="182"/>
      <c r="N2153" s="182"/>
      <c r="O2153" s="182"/>
      <c r="P2153" s="182"/>
      <c r="Q2153" s="182"/>
      <c r="R2153" s="182"/>
      <c r="S2153" s="182"/>
      <c r="T2153" s="182"/>
      <c r="U2153" s="182"/>
      <c r="V2153" s="182"/>
      <c r="W2153" s="182"/>
      <c r="X2153" s="182"/>
      <c r="Y2153" s="182"/>
      <c r="AA2153" s="183"/>
    </row>
    <row r="2154" spans="9:27" s="3" customFormat="1" ht="12.75">
      <c r="I2154" s="26"/>
      <c r="J2154" s="182"/>
      <c r="K2154" s="182"/>
      <c r="L2154" s="182"/>
      <c r="M2154" s="182"/>
      <c r="N2154" s="182"/>
      <c r="O2154" s="182"/>
      <c r="P2154" s="182"/>
      <c r="Q2154" s="182"/>
      <c r="R2154" s="182"/>
      <c r="S2154" s="182"/>
      <c r="T2154" s="182"/>
      <c r="U2154" s="182"/>
      <c r="V2154" s="182"/>
      <c r="W2154" s="182"/>
      <c r="X2154" s="182"/>
      <c r="Y2154" s="182"/>
      <c r="AA2154" s="183"/>
    </row>
    <row r="2155" spans="9:27" s="3" customFormat="1" ht="12.75">
      <c r="I2155" s="26"/>
      <c r="J2155" s="182"/>
      <c r="K2155" s="182"/>
      <c r="L2155" s="182"/>
      <c r="M2155" s="182"/>
      <c r="N2155" s="182"/>
      <c r="O2155" s="182"/>
      <c r="P2155" s="182"/>
      <c r="Q2155" s="182"/>
      <c r="R2155" s="182"/>
      <c r="S2155" s="182"/>
      <c r="T2155" s="182"/>
      <c r="U2155" s="182"/>
      <c r="V2155" s="182"/>
      <c r="W2155" s="182"/>
      <c r="X2155" s="182"/>
      <c r="Y2155" s="182"/>
      <c r="AA2155" s="183"/>
    </row>
    <row r="2156" spans="9:27" s="3" customFormat="1" ht="12.75">
      <c r="I2156" s="26"/>
      <c r="J2156" s="182"/>
      <c r="K2156" s="182"/>
      <c r="L2156" s="182"/>
      <c r="M2156" s="182"/>
      <c r="N2156" s="182"/>
      <c r="O2156" s="182"/>
      <c r="P2156" s="182"/>
      <c r="Q2156" s="182"/>
      <c r="R2156" s="182"/>
      <c r="S2156" s="182"/>
      <c r="T2156" s="182"/>
      <c r="U2156" s="182"/>
      <c r="V2156" s="182"/>
      <c r="W2156" s="182"/>
      <c r="X2156" s="182"/>
      <c r="Y2156" s="182"/>
      <c r="AA2156" s="183"/>
    </row>
    <row r="2157" spans="9:27" s="3" customFormat="1" ht="12.75">
      <c r="I2157" s="26"/>
      <c r="J2157" s="182"/>
      <c r="K2157" s="182"/>
      <c r="L2157" s="182"/>
      <c r="M2157" s="182"/>
      <c r="N2157" s="182"/>
      <c r="O2157" s="182"/>
      <c r="P2157" s="182"/>
      <c r="Q2157" s="182"/>
      <c r="R2157" s="182"/>
      <c r="S2157" s="182"/>
      <c r="T2157" s="182"/>
      <c r="U2157" s="182"/>
      <c r="V2157" s="182"/>
      <c r="W2157" s="182"/>
      <c r="X2157" s="182"/>
      <c r="Y2157" s="182"/>
      <c r="AA2157" s="183"/>
    </row>
    <row r="2158" spans="9:27" s="3" customFormat="1" ht="12.75">
      <c r="I2158" s="26"/>
      <c r="J2158" s="182"/>
      <c r="K2158" s="182"/>
      <c r="L2158" s="182"/>
      <c r="M2158" s="182"/>
      <c r="N2158" s="182"/>
      <c r="O2158" s="182"/>
      <c r="P2158" s="182"/>
      <c r="Q2158" s="182"/>
      <c r="R2158" s="182"/>
      <c r="S2158" s="182"/>
      <c r="T2158" s="182"/>
      <c r="U2158" s="182"/>
      <c r="V2158" s="182"/>
      <c r="W2158" s="182"/>
      <c r="X2158" s="182"/>
      <c r="Y2158" s="182"/>
      <c r="AA2158" s="183"/>
    </row>
    <row r="2159" spans="9:27" s="3" customFormat="1" ht="12.75">
      <c r="I2159" s="26"/>
      <c r="J2159" s="182"/>
      <c r="K2159" s="182"/>
      <c r="L2159" s="182"/>
      <c r="M2159" s="182"/>
      <c r="N2159" s="182"/>
      <c r="O2159" s="182"/>
      <c r="P2159" s="182"/>
      <c r="Q2159" s="182"/>
      <c r="R2159" s="182"/>
      <c r="S2159" s="182"/>
      <c r="T2159" s="182"/>
      <c r="U2159" s="182"/>
      <c r="V2159" s="182"/>
      <c r="W2159" s="182"/>
      <c r="X2159" s="182"/>
      <c r="Y2159" s="182"/>
      <c r="AA2159" s="183"/>
    </row>
    <row r="2160" spans="9:27" s="3" customFormat="1" ht="12.75">
      <c r="I2160" s="26"/>
      <c r="J2160" s="182"/>
      <c r="K2160" s="182"/>
      <c r="L2160" s="182"/>
      <c r="M2160" s="182"/>
      <c r="N2160" s="182"/>
      <c r="O2160" s="182"/>
      <c r="P2160" s="182"/>
      <c r="Q2160" s="182"/>
      <c r="R2160" s="182"/>
      <c r="S2160" s="182"/>
      <c r="T2160" s="182"/>
      <c r="U2160" s="182"/>
      <c r="V2160" s="182"/>
      <c r="W2160" s="182"/>
      <c r="X2160" s="182"/>
      <c r="Y2160" s="182"/>
      <c r="AA2160" s="183"/>
    </row>
    <row r="2161" spans="9:27" s="3" customFormat="1" ht="12.75">
      <c r="I2161" s="26"/>
      <c r="J2161" s="182"/>
      <c r="K2161" s="182"/>
      <c r="L2161" s="182"/>
      <c r="M2161" s="182"/>
      <c r="N2161" s="182"/>
      <c r="O2161" s="182"/>
      <c r="P2161" s="182"/>
      <c r="Q2161" s="182"/>
      <c r="R2161" s="182"/>
      <c r="S2161" s="182"/>
      <c r="T2161" s="182"/>
      <c r="U2161" s="182"/>
      <c r="V2161" s="182"/>
      <c r="W2161" s="182"/>
      <c r="X2161" s="182"/>
      <c r="Y2161" s="182"/>
      <c r="AA2161" s="183"/>
    </row>
    <row r="2162" spans="9:27" s="3" customFormat="1" ht="12.75">
      <c r="I2162" s="26"/>
      <c r="J2162" s="182"/>
      <c r="K2162" s="182"/>
      <c r="L2162" s="182"/>
      <c r="M2162" s="182"/>
      <c r="N2162" s="182"/>
      <c r="O2162" s="182"/>
      <c r="P2162" s="182"/>
      <c r="Q2162" s="182"/>
      <c r="R2162" s="182"/>
      <c r="S2162" s="182"/>
      <c r="T2162" s="182"/>
      <c r="U2162" s="182"/>
      <c r="V2162" s="182"/>
      <c r="W2162" s="182"/>
      <c r="X2162" s="182"/>
      <c r="Y2162" s="182"/>
      <c r="AA2162" s="183"/>
    </row>
    <row r="2163" spans="9:27" s="3" customFormat="1" ht="12.75">
      <c r="I2163" s="26"/>
      <c r="J2163" s="182"/>
      <c r="K2163" s="182"/>
      <c r="L2163" s="182"/>
      <c r="M2163" s="182"/>
      <c r="N2163" s="182"/>
      <c r="O2163" s="182"/>
      <c r="P2163" s="182"/>
      <c r="Q2163" s="182"/>
      <c r="R2163" s="182"/>
      <c r="S2163" s="182"/>
      <c r="T2163" s="182"/>
      <c r="U2163" s="182"/>
      <c r="V2163" s="182"/>
      <c r="W2163" s="182"/>
      <c r="X2163" s="182"/>
      <c r="Y2163" s="182"/>
      <c r="AA2163" s="183"/>
    </row>
    <row r="2164" spans="9:27" s="3" customFormat="1" ht="12.75">
      <c r="I2164" s="26"/>
      <c r="J2164" s="182"/>
      <c r="K2164" s="182"/>
      <c r="L2164" s="182"/>
      <c r="M2164" s="182"/>
      <c r="N2164" s="182"/>
      <c r="O2164" s="182"/>
      <c r="P2164" s="182"/>
      <c r="Q2164" s="182"/>
      <c r="R2164" s="182"/>
      <c r="S2164" s="182"/>
      <c r="T2164" s="182"/>
      <c r="U2164" s="182"/>
      <c r="V2164" s="182"/>
      <c r="W2164" s="182"/>
      <c r="X2164" s="182"/>
      <c r="Y2164" s="182"/>
      <c r="AA2164" s="183"/>
    </row>
    <row r="2165" spans="9:27" s="3" customFormat="1" ht="12.75">
      <c r="I2165" s="26"/>
      <c r="J2165" s="182"/>
      <c r="K2165" s="182"/>
      <c r="L2165" s="182"/>
      <c r="M2165" s="182"/>
      <c r="N2165" s="182"/>
      <c r="O2165" s="182"/>
      <c r="P2165" s="182"/>
      <c r="Q2165" s="182"/>
      <c r="R2165" s="182"/>
      <c r="S2165" s="182"/>
      <c r="T2165" s="182"/>
      <c r="U2165" s="182"/>
      <c r="V2165" s="182"/>
      <c r="W2165" s="182"/>
      <c r="X2165" s="182"/>
      <c r="Y2165" s="182"/>
      <c r="AA2165" s="183"/>
    </row>
    <row r="2166" spans="9:27" s="3" customFormat="1" ht="12.75">
      <c r="I2166" s="26"/>
      <c r="J2166" s="182"/>
      <c r="K2166" s="182"/>
      <c r="L2166" s="182"/>
      <c r="M2166" s="182"/>
      <c r="N2166" s="182"/>
      <c r="O2166" s="182"/>
      <c r="P2166" s="182"/>
      <c r="Q2166" s="182"/>
      <c r="R2166" s="182"/>
      <c r="S2166" s="182"/>
      <c r="T2166" s="182"/>
      <c r="U2166" s="182"/>
      <c r="V2166" s="182"/>
      <c r="W2166" s="182"/>
      <c r="X2166" s="182"/>
      <c r="Y2166" s="182"/>
      <c r="AA2166" s="183"/>
    </row>
    <row r="2167" spans="9:27" s="3" customFormat="1" ht="12.75">
      <c r="I2167" s="26"/>
      <c r="J2167" s="182"/>
      <c r="K2167" s="182"/>
      <c r="L2167" s="182"/>
      <c r="M2167" s="182"/>
      <c r="N2167" s="182"/>
      <c r="O2167" s="182"/>
      <c r="P2167" s="182"/>
      <c r="Q2167" s="182"/>
      <c r="R2167" s="182"/>
      <c r="S2167" s="182"/>
      <c r="T2167" s="182"/>
      <c r="U2167" s="182"/>
      <c r="V2167" s="182"/>
      <c r="W2167" s="182"/>
      <c r="X2167" s="182"/>
      <c r="Y2167" s="182"/>
      <c r="AA2167" s="183"/>
    </row>
    <row r="2168" spans="9:27" s="3" customFormat="1" ht="12.75">
      <c r="I2168" s="26"/>
      <c r="J2168" s="182"/>
      <c r="K2168" s="182"/>
      <c r="L2168" s="182"/>
      <c r="M2168" s="182"/>
      <c r="N2168" s="182"/>
      <c r="O2168" s="182"/>
      <c r="P2168" s="182"/>
      <c r="Q2168" s="182"/>
      <c r="R2168" s="182"/>
      <c r="S2168" s="182"/>
      <c r="T2168" s="182"/>
      <c r="U2168" s="182"/>
      <c r="V2168" s="182"/>
      <c r="W2168" s="182"/>
      <c r="X2168" s="182"/>
      <c r="Y2168" s="182"/>
      <c r="AA2168" s="183"/>
    </row>
    <row r="2169" spans="9:27" s="3" customFormat="1" ht="12.75">
      <c r="I2169" s="26"/>
      <c r="J2169" s="182"/>
      <c r="K2169" s="182"/>
      <c r="L2169" s="182"/>
      <c r="M2169" s="182"/>
      <c r="N2169" s="182"/>
      <c r="O2169" s="182"/>
      <c r="P2169" s="182"/>
      <c r="Q2169" s="182"/>
      <c r="R2169" s="182"/>
      <c r="S2169" s="182"/>
      <c r="T2169" s="182"/>
      <c r="U2169" s="182"/>
      <c r="V2169" s="182"/>
      <c r="W2169" s="182"/>
      <c r="X2169" s="182"/>
      <c r="Y2169" s="182"/>
      <c r="AA2169" s="183"/>
    </row>
    <row r="2170" spans="9:27" s="3" customFormat="1" ht="12.75">
      <c r="I2170" s="26"/>
      <c r="J2170" s="182"/>
      <c r="K2170" s="182"/>
      <c r="L2170" s="182"/>
      <c r="M2170" s="182"/>
      <c r="N2170" s="182"/>
      <c r="O2170" s="182"/>
      <c r="P2170" s="182"/>
      <c r="Q2170" s="182"/>
      <c r="R2170" s="182"/>
      <c r="S2170" s="182"/>
      <c r="T2170" s="182"/>
      <c r="U2170" s="182"/>
      <c r="V2170" s="182"/>
      <c r="W2170" s="182"/>
      <c r="X2170" s="182"/>
      <c r="Y2170" s="182"/>
      <c r="AA2170" s="183"/>
    </row>
    <row r="2171" spans="9:27" s="3" customFormat="1" ht="12.75">
      <c r="I2171" s="26"/>
      <c r="J2171" s="182"/>
      <c r="K2171" s="182"/>
      <c r="L2171" s="182"/>
      <c r="M2171" s="182"/>
      <c r="N2171" s="182"/>
      <c r="O2171" s="182"/>
      <c r="P2171" s="182"/>
      <c r="Q2171" s="182"/>
      <c r="R2171" s="182"/>
      <c r="S2171" s="182"/>
      <c r="T2171" s="182"/>
      <c r="U2171" s="182"/>
      <c r="V2171" s="182"/>
      <c r="W2171" s="182"/>
      <c r="X2171" s="182"/>
      <c r="Y2171" s="182"/>
      <c r="AA2171" s="183"/>
    </row>
    <row r="2172" spans="9:27" s="3" customFormat="1" ht="12.75">
      <c r="I2172" s="26"/>
      <c r="J2172" s="182"/>
      <c r="K2172" s="182"/>
      <c r="L2172" s="182"/>
      <c r="M2172" s="182"/>
      <c r="N2172" s="182"/>
      <c r="O2172" s="182"/>
      <c r="P2172" s="182"/>
      <c r="Q2172" s="182"/>
      <c r="R2172" s="182"/>
      <c r="S2172" s="182"/>
      <c r="T2172" s="182"/>
      <c r="U2172" s="182"/>
      <c r="V2172" s="182"/>
      <c r="W2172" s="182"/>
      <c r="X2172" s="182"/>
      <c r="Y2172" s="182"/>
      <c r="AA2172" s="183"/>
    </row>
    <row r="2173" spans="9:27" s="3" customFormat="1" ht="12.75">
      <c r="I2173" s="26"/>
      <c r="J2173" s="182"/>
      <c r="K2173" s="182"/>
      <c r="L2173" s="182"/>
      <c r="M2173" s="182"/>
      <c r="N2173" s="182"/>
      <c r="O2173" s="182"/>
      <c r="P2173" s="182"/>
      <c r="Q2173" s="182"/>
      <c r="R2173" s="182"/>
      <c r="S2173" s="182"/>
      <c r="T2173" s="182"/>
      <c r="U2173" s="182"/>
      <c r="V2173" s="182"/>
      <c r="W2173" s="182"/>
      <c r="X2173" s="182"/>
      <c r="Y2173" s="182"/>
      <c r="AA2173" s="183"/>
    </row>
    <row r="2174" spans="9:27" s="3" customFormat="1" ht="12.75">
      <c r="I2174" s="26"/>
      <c r="J2174" s="182"/>
      <c r="K2174" s="182"/>
      <c r="L2174" s="182"/>
      <c r="M2174" s="182"/>
      <c r="N2174" s="182"/>
      <c r="O2174" s="182"/>
      <c r="P2174" s="182"/>
      <c r="Q2174" s="182"/>
      <c r="R2174" s="182"/>
      <c r="S2174" s="182"/>
      <c r="T2174" s="182"/>
      <c r="U2174" s="182"/>
      <c r="V2174" s="182"/>
      <c r="W2174" s="182"/>
      <c r="X2174" s="182"/>
      <c r="Y2174" s="182"/>
      <c r="AA2174" s="183"/>
    </row>
    <row r="2175" spans="9:27" s="3" customFormat="1" ht="12.75">
      <c r="I2175" s="26"/>
      <c r="J2175" s="182"/>
      <c r="K2175" s="182"/>
      <c r="L2175" s="182"/>
      <c r="M2175" s="182"/>
      <c r="N2175" s="182"/>
      <c r="O2175" s="182"/>
      <c r="P2175" s="182"/>
      <c r="Q2175" s="182"/>
      <c r="R2175" s="182"/>
      <c r="S2175" s="182"/>
      <c r="T2175" s="182"/>
      <c r="U2175" s="182"/>
      <c r="V2175" s="182"/>
      <c r="W2175" s="182"/>
      <c r="X2175" s="182"/>
      <c r="Y2175" s="182"/>
      <c r="AA2175" s="183"/>
    </row>
    <row r="2176" spans="9:27" s="3" customFormat="1" ht="12.75">
      <c r="I2176" s="26"/>
      <c r="J2176" s="182"/>
      <c r="K2176" s="182"/>
      <c r="L2176" s="182"/>
      <c r="M2176" s="182"/>
      <c r="N2176" s="182"/>
      <c r="O2176" s="182"/>
      <c r="P2176" s="182"/>
      <c r="Q2176" s="182"/>
      <c r="R2176" s="182"/>
      <c r="S2176" s="182"/>
      <c r="T2176" s="182"/>
      <c r="U2176" s="182"/>
      <c r="V2176" s="182"/>
      <c r="W2176" s="182"/>
      <c r="X2176" s="182"/>
      <c r="Y2176" s="182"/>
      <c r="AA2176" s="183"/>
    </row>
    <row r="2177" spans="9:27" s="3" customFormat="1" ht="12.75">
      <c r="I2177" s="26"/>
      <c r="J2177" s="182"/>
      <c r="K2177" s="182"/>
      <c r="L2177" s="182"/>
      <c r="M2177" s="182"/>
      <c r="N2177" s="182"/>
      <c r="O2177" s="182"/>
      <c r="P2177" s="182"/>
      <c r="Q2177" s="182"/>
      <c r="R2177" s="182"/>
      <c r="S2177" s="182"/>
      <c r="T2177" s="182"/>
      <c r="U2177" s="182"/>
      <c r="V2177" s="182"/>
      <c r="W2177" s="182"/>
      <c r="X2177" s="182"/>
      <c r="Y2177" s="182"/>
      <c r="AA2177" s="183"/>
    </row>
    <row r="2178" spans="9:27" s="3" customFormat="1" ht="12.75">
      <c r="I2178" s="26"/>
      <c r="J2178" s="182"/>
      <c r="K2178" s="182"/>
      <c r="L2178" s="182"/>
      <c r="M2178" s="182"/>
      <c r="N2178" s="182"/>
      <c r="O2178" s="182"/>
      <c r="P2178" s="182"/>
      <c r="Q2178" s="182"/>
      <c r="R2178" s="182"/>
      <c r="S2178" s="182"/>
      <c r="T2178" s="182"/>
      <c r="U2178" s="182"/>
      <c r="V2178" s="182"/>
      <c r="W2178" s="182"/>
      <c r="X2178" s="182"/>
      <c r="Y2178" s="182"/>
      <c r="AA2178" s="183"/>
    </row>
    <row r="2179" spans="9:27" s="3" customFormat="1" ht="12.75">
      <c r="I2179" s="26"/>
      <c r="J2179" s="182"/>
      <c r="K2179" s="182"/>
      <c r="L2179" s="182"/>
      <c r="M2179" s="182"/>
      <c r="N2179" s="182"/>
      <c r="O2179" s="182"/>
      <c r="P2179" s="182"/>
      <c r="Q2179" s="182"/>
      <c r="R2179" s="182"/>
      <c r="S2179" s="182"/>
      <c r="T2179" s="182"/>
      <c r="U2179" s="182"/>
      <c r="V2179" s="182"/>
      <c r="W2179" s="182"/>
      <c r="X2179" s="182"/>
      <c r="Y2179" s="182"/>
      <c r="AA2179" s="183"/>
    </row>
    <row r="2180" spans="9:27" s="3" customFormat="1" ht="12.75">
      <c r="I2180" s="26"/>
      <c r="J2180" s="182"/>
      <c r="K2180" s="182"/>
      <c r="L2180" s="182"/>
      <c r="M2180" s="182"/>
      <c r="N2180" s="182"/>
      <c r="O2180" s="182"/>
      <c r="P2180" s="182"/>
      <c r="Q2180" s="182"/>
      <c r="R2180" s="182"/>
      <c r="S2180" s="182"/>
      <c r="T2180" s="182"/>
      <c r="U2180" s="182"/>
      <c r="V2180" s="182"/>
      <c r="W2180" s="182"/>
      <c r="X2180" s="182"/>
      <c r="Y2180" s="182"/>
      <c r="AA2180" s="183"/>
    </row>
    <row r="2181" spans="9:27" s="3" customFormat="1" ht="12.75">
      <c r="I2181" s="26"/>
      <c r="J2181" s="182"/>
      <c r="K2181" s="182"/>
      <c r="L2181" s="182"/>
      <c r="M2181" s="182"/>
      <c r="N2181" s="182"/>
      <c r="O2181" s="182"/>
      <c r="P2181" s="182"/>
      <c r="Q2181" s="182"/>
      <c r="R2181" s="182"/>
      <c r="S2181" s="182"/>
      <c r="T2181" s="182"/>
      <c r="U2181" s="182"/>
      <c r="V2181" s="182"/>
      <c r="W2181" s="182"/>
      <c r="X2181" s="182"/>
      <c r="Y2181" s="182"/>
      <c r="AA2181" s="183"/>
    </row>
    <row r="2182" spans="9:27" s="3" customFormat="1" ht="12.75">
      <c r="I2182" s="26"/>
      <c r="J2182" s="182"/>
      <c r="K2182" s="182"/>
      <c r="L2182" s="182"/>
      <c r="M2182" s="182"/>
      <c r="N2182" s="182"/>
      <c r="O2182" s="182"/>
      <c r="P2182" s="182"/>
      <c r="Q2182" s="182"/>
      <c r="R2182" s="182"/>
      <c r="S2182" s="182"/>
      <c r="T2182" s="182"/>
      <c r="U2182" s="182"/>
      <c r="V2182" s="182"/>
      <c r="W2182" s="182"/>
      <c r="X2182" s="182"/>
      <c r="Y2182" s="182"/>
      <c r="AA2182" s="183"/>
    </row>
    <row r="2183" spans="9:27" s="3" customFormat="1" ht="12.75">
      <c r="I2183" s="26"/>
      <c r="J2183" s="182"/>
      <c r="K2183" s="182"/>
      <c r="L2183" s="182"/>
      <c r="M2183" s="182"/>
      <c r="N2183" s="182"/>
      <c r="O2183" s="182"/>
      <c r="P2183" s="182"/>
      <c r="Q2183" s="182"/>
      <c r="R2183" s="182"/>
      <c r="S2183" s="182"/>
      <c r="T2183" s="182"/>
      <c r="U2183" s="182"/>
      <c r="V2183" s="182"/>
      <c r="W2183" s="182"/>
      <c r="X2183" s="182"/>
      <c r="Y2183" s="182"/>
      <c r="AA2183" s="183"/>
    </row>
    <row r="2184" spans="9:27" s="3" customFormat="1" ht="12.75">
      <c r="I2184" s="26"/>
      <c r="J2184" s="182"/>
      <c r="K2184" s="182"/>
      <c r="L2184" s="182"/>
      <c r="M2184" s="182"/>
      <c r="N2184" s="182"/>
      <c r="O2184" s="182"/>
      <c r="P2184" s="182"/>
      <c r="Q2184" s="182"/>
      <c r="R2184" s="182"/>
      <c r="S2184" s="182"/>
      <c r="T2184" s="182"/>
      <c r="U2184" s="182"/>
      <c r="V2184" s="182"/>
      <c r="W2184" s="182"/>
      <c r="X2184" s="182"/>
      <c r="Y2184" s="182"/>
      <c r="AA2184" s="183"/>
    </row>
    <row r="2185" spans="9:27" s="3" customFormat="1" ht="12.75">
      <c r="I2185" s="26"/>
      <c r="J2185" s="182"/>
      <c r="K2185" s="182"/>
      <c r="L2185" s="182"/>
      <c r="M2185" s="182"/>
      <c r="N2185" s="182"/>
      <c r="O2185" s="182"/>
      <c r="P2185" s="182"/>
      <c r="Q2185" s="182"/>
      <c r="R2185" s="182"/>
      <c r="S2185" s="182"/>
      <c r="T2185" s="182"/>
      <c r="U2185" s="182"/>
      <c r="V2185" s="182"/>
      <c r="W2185" s="182"/>
      <c r="X2185" s="182"/>
      <c r="Y2185" s="182"/>
      <c r="AA2185" s="183"/>
    </row>
    <row r="2186" spans="9:27" s="3" customFormat="1" ht="12.75">
      <c r="I2186" s="26"/>
      <c r="J2186" s="182"/>
      <c r="K2186" s="182"/>
      <c r="L2186" s="182"/>
      <c r="M2186" s="182"/>
      <c r="N2186" s="182"/>
      <c r="O2186" s="182"/>
      <c r="P2186" s="182"/>
      <c r="Q2186" s="182"/>
      <c r="R2186" s="182"/>
      <c r="S2186" s="182"/>
      <c r="T2186" s="182"/>
      <c r="U2186" s="182"/>
      <c r="V2186" s="182"/>
      <c r="W2186" s="182"/>
      <c r="X2186" s="182"/>
      <c r="Y2186" s="182"/>
      <c r="AA2186" s="183"/>
    </row>
    <row r="2187" spans="9:27" s="3" customFormat="1" ht="12.75">
      <c r="I2187" s="26"/>
      <c r="J2187" s="182"/>
      <c r="K2187" s="182"/>
      <c r="L2187" s="182"/>
      <c r="M2187" s="182"/>
      <c r="N2187" s="182"/>
      <c r="O2187" s="182"/>
      <c r="P2187" s="182"/>
      <c r="Q2187" s="182"/>
      <c r="R2187" s="182"/>
      <c r="S2187" s="182"/>
      <c r="T2187" s="182"/>
      <c r="U2187" s="182"/>
      <c r="V2187" s="182"/>
      <c r="W2187" s="182"/>
      <c r="X2187" s="182"/>
      <c r="Y2187" s="182"/>
      <c r="AA2187" s="183"/>
    </row>
    <row r="2188" spans="9:27" s="3" customFormat="1" ht="12.75">
      <c r="I2188" s="26"/>
      <c r="J2188" s="182"/>
      <c r="K2188" s="182"/>
      <c r="L2188" s="182"/>
      <c r="M2188" s="182"/>
      <c r="N2188" s="182"/>
      <c r="O2188" s="182"/>
      <c r="P2188" s="182"/>
      <c r="Q2188" s="182"/>
      <c r="R2188" s="182"/>
      <c r="S2188" s="182"/>
      <c r="T2188" s="182"/>
      <c r="U2188" s="182"/>
      <c r="V2188" s="182"/>
      <c r="W2188" s="182"/>
      <c r="X2188" s="182"/>
      <c r="Y2188" s="182"/>
      <c r="AA2188" s="183"/>
    </row>
    <row r="2189" spans="9:27" s="3" customFormat="1" ht="12.75">
      <c r="I2189" s="26"/>
      <c r="J2189" s="182"/>
      <c r="K2189" s="182"/>
      <c r="L2189" s="182"/>
      <c r="M2189" s="182"/>
      <c r="N2189" s="182"/>
      <c r="O2189" s="182"/>
      <c r="P2189" s="182"/>
      <c r="Q2189" s="182"/>
      <c r="R2189" s="182"/>
      <c r="S2189" s="182"/>
      <c r="T2189" s="182"/>
      <c r="U2189" s="182"/>
      <c r="V2189" s="182"/>
      <c r="W2189" s="182"/>
      <c r="X2189" s="182"/>
      <c r="Y2189" s="182"/>
      <c r="AA2189" s="183"/>
    </row>
    <row r="2190" spans="9:27" s="3" customFormat="1" ht="12.75">
      <c r="I2190" s="26"/>
      <c r="J2190" s="182"/>
      <c r="K2190" s="182"/>
      <c r="L2190" s="182"/>
      <c r="M2190" s="182"/>
      <c r="N2190" s="182"/>
      <c r="O2190" s="182"/>
      <c r="P2190" s="182"/>
      <c r="Q2190" s="182"/>
      <c r="R2190" s="182"/>
      <c r="S2190" s="182"/>
      <c r="T2190" s="182"/>
      <c r="U2190" s="182"/>
      <c r="V2190" s="182"/>
      <c r="W2190" s="182"/>
      <c r="X2190" s="182"/>
      <c r="Y2190" s="182"/>
      <c r="AA2190" s="183"/>
    </row>
    <row r="2191" spans="9:27" s="3" customFormat="1" ht="12.75">
      <c r="I2191" s="26"/>
      <c r="J2191" s="182"/>
      <c r="K2191" s="182"/>
      <c r="L2191" s="182"/>
      <c r="M2191" s="182"/>
      <c r="N2191" s="182"/>
      <c r="O2191" s="182"/>
      <c r="P2191" s="182"/>
      <c r="Q2191" s="182"/>
      <c r="R2191" s="182"/>
      <c r="S2191" s="182"/>
      <c r="T2191" s="182"/>
      <c r="U2191" s="182"/>
      <c r="V2191" s="182"/>
      <c r="W2191" s="182"/>
      <c r="X2191" s="182"/>
      <c r="Y2191" s="182"/>
      <c r="AA2191" s="183"/>
    </row>
    <row r="2192" spans="9:27" s="3" customFormat="1" ht="12.75">
      <c r="I2192" s="26"/>
      <c r="J2192" s="182"/>
      <c r="K2192" s="182"/>
      <c r="L2192" s="182"/>
      <c r="M2192" s="182"/>
      <c r="N2192" s="182"/>
      <c r="O2192" s="182"/>
      <c r="P2192" s="182"/>
      <c r="Q2192" s="182"/>
      <c r="R2192" s="182"/>
      <c r="S2192" s="182"/>
      <c r="T2192" s="182"/>
      <c r="U2192" s="182"/>
      <c r="V2192" s="182"/>
      <c r="W2192" s="182"/>
      <c r="X2192" s="182"/>
      <c r="Y2192" s="182"/>
      <c r="AA2192" s="183"/>
    </row>
    <row r="2193" spans="9:27" s="3" customFormat="1" ht="12.75">
      <c r="I2193" s="26"/>
      <c r="J2193" s="182"/>
      <c r="K2193" s="182"/>
      <c r="L2193" s="182"/>
      <c r="M2193" s="182"/>
      <c r="N2193" s="182"/>
      <c r="O2193" s="182"/>
      <c r="P2193" s="182"/>
      <c r="Q2193" s="182"/>
      <c r="R2193" s="182"/>
      <c r="S2193" s="182"/>
      <c r="T2193" s="182"/>
      <c r="U2193" s="182"/>
      <c r="V2193" s="182"/>
      <c r="W2193" s="182"/>
      <c r="X2193" s="182"/>
      <c r="Y2193" s="182"/>
      <c r="AA2193" s="183"/>
    </row>
    <row r="2194" spans="9:27" s="3" customFormat="1" ht="12.75">
      <c r="I2194" s="26"/>
      <c r="J2194" s="182"/>
      <c r="K2194" s="182"/>
      <c r="L2194" s="182"/>
      <c r="M2194" s="182"/>
      <c r="N2194" s="182"/>
      <c r="O2194" s="182"/>
      <c r="P2194" s="182"/>
      <c r="Q2194" s="182"/>
      <c r="R2194" s="182"/>
      <c r="S2194" s="182"/>
      <c r="T2194" s="182"/>
      <c r="U2194" s="182"/>
      <c r="V2194" s="182"/>
      <c r="W2194" s="182"/>
      <c r="X2194" s="182"/>
      <c r="Y2194" s="182"/>
      <c r="AA2194" s="183"/>
    </row>
    <row r="2195" spans="9:27" s="3" customFormat="1" ht="12.75">
      <c r="I2195" s="26"/>
      <c r="J2195" s="182"/>
      <c r="K2195" s="182"/>
      <c r="L2195" s="182"/>
      <c r="M2195" s="182"/>
      <c r="N2195" s="182"/>
      <c r="O2195" s="182"/>
      <c r="P2195" s="182"/>
      <c r="Q2195" s="182"/>
      <c r="R2195" s="182"/>
      <c r="S2195" s="182"/>
      <c r="T2195" s="182"/>
      <c r="U2195" s="182"/>
      <c r="V2195" s="182"/>
      <c r="W2195" s="182"/>
      <c r="X2195" s="182"/>
      <c r="Y2195" s="182"/>
      <c r="AA2195" s="183"/>
    </row>
    <row r="2196" spans="9:27" s="3" customFormat="1" ht="12.75">
      <c r="I2196" s="26"/>
      <c r="J2196" s="182"/>
      <c r="K2196" s="182"/>
      <c r="L2196" s="182"/>
      <c r="M2196" s="182"/>
      <c r="N2196" s="182"/>
      <c r="O2196" s="182"/>
      <c r="P2196" s="182"/>
      <c r="Q2196" s="182"/>
      <c r="R2196" s="182"/>
      <c r="S2196" s="182"/>
      <c r="T2196" s="182"/>
      <c r="U2196" s="182"/>
      <c r="V2196" s="182"/>
      <c r="W2196" s="182"/>
      <c r="X2196" s="182"/>
      <c r="Y2196" s="182"/>
      <c r="AA2196" s="183"/>
    </row>
    <row r="2197" spans="9:27" s="3" customFormat="1" ht="12.75">
      <c r="I2197" s="26"/>
      <c r="J2197" s="182"/>
      <c r="K2197" s="182"/>
      <c r="L2197" s="182"/>
      <c r="M2197" s="182"/>
      <c r="N2197" s="182"/>
      <c r="O2197" s="182"/>
      <c r="P2197" s="182"/>
      <c r="Q2197" s="182"/>
      <c r="R2197" s="182"/>
      <c r="S2197" s="182"/>
      <c r="T2197" s="182"/>
      <c r="U2197" s="182"/>
      <c r="V2197" s="182"/>
      <c r="W2197" s="182"/>
      <c r="X2197" s="182"/>
      <c r="Y2197" s="182"/>
      <c r="AA2197" s="183"/>
    </row>
    <row r="2198" spans="9:27" s="3" customFormat="1" ht="12.75">
      <c r="I2198" s="26"/>
      <c r="J2198" s="182"/>
      <c r="K2198" s="182"/>
      <c r="L2198" s="182"/>
      <c r="M2198" s="182"/>
      <c r="N2198" s="182"/>
      <c r="O2198" s="182"/>
      <c r="P2198" s="182"/>
      <c r="Q2198" s="182"/>
      <c r="R2198" s="182"/>
      <c r="S2198" s="182"/>
      <c r="T2198" s="182"/>
      <c r="U2198" s="182"/>
      <c r="V2198" s="182"/>
      <c r="W2198" s="182"/>
      <c r="X2198" s="182"/>
      <c r="Y2198" s="182"/>
      <c r="AA2198" s="183"/>
    </row>
    <row r="2199" spans="9:27" s="3" customFormat="1" ht="12.75">
      <c r="I2199" s="26"/>
      <c r="J2199" s="182"/>
      <c r="K2199" s="182"/>
      <c r="L2199" s="182"/>
      <c r="M2199" s="182"/>
      <c r="N2199" s="182"/>
      <c r="O2199" s="182"/>
      <c r="P2199" s="182"/>
      <c r="Q2199" s="182"/>
      <c r="R2199" s="182"/>
      <c r="S2199" s="182"/>
      <c r="T2199" s="182"/>
      <c r="U2199" s="182"/>
      <c r="V2199" s="182"/>
      <c r="W2199" s="182"/>
      <c r="X2199" s="182"/>
      <c r="Y2199" s="182"/>
      <c r="AA2199" s="183"/>
    </row>
    <row r="2200" spans="9:27" s="3" customFormat="1" ht="12.75">
      <c r="I2200" s="26"/>
      <c r="J2200" s="182"/>
      <c r="K2200" s="182"/>
      <c r="L2200" s="182"/>
      <c r="M2200" s="182"/>
      <c r="N2200" s="182"/>
      <c r="O2200" s="182"/>
      <c r="P2200" s="182"/>
      <c r="Q2200" s="182"/>
      <c r="R2200" s="182"/>
      <c r="S2200" s="182"/>
      <c r="T2200" s="182"/>
      <c r="U2200" s="182"/>
      <c r="V2200" s="182"/>
      <c r="W2200" s="182"/>
      <c r="X2200" s="182"/>
      <c r="Y2200" s="182"/>
      <c r="AA2200" s="183"/>
    </row>
    <row r="2201" spans="9:27" s="3" customFormat="1" ht="12.75">
      <c r="I2201" s="26"/>
      <c r="J2201" s="182"/>
      <c r="K2201" s="182"/>
      <c r="L2201" s="182"/>
      <c r="M2201" s="182"/>
      <c r="N2201" s="182"/>
      <c r="O2201" s="182"/>
      <c r="P2201" s="182"/>
      <c r="Q2201" s="182"/>
      <c r="R2201" s="182"/>
      <c r="S2201" s="182"/>
      <c r="T2201" s="182"/>
      <c r="U2201" s="182"/>
      <c r="V2201" s="182"/>
      <c r="W2201" s="182"/>
      <c r="X2201" s="182"/>
      <c r="Y2201" s="182"/>
      <c r="AA2201" s="183"/>
    </row>
    <row r="2202" spans="9:27" s="3" customFormat="1" ht="12.75">
      <c r="I2202" s="26"/>
      <c r="J2202" s="182"/>
      <c r="K2202" s="182"/>
      <c r="L2202" s="182"/>
      <c r="M2202" s="182"/>
      <c r="N2202" s="182"/>
      <c r="O2202" s="182"/>
      <c r="P2202" s="182"/>
      <c r="Q2202" s="182"/>
      <c r="R2202" s="182"/>
      <c r="S2202" s="182"/>
      <c r="T2202" s="182"/>
      <c r="U2202" s="182"/>
      <c r="V2202" s="182"/>
      <c r="W2202" s="182"/>
      <c r="X2202" s="182"/>
      <c r="Y2202" s="182"/>
      <c r="AA2202" s="183"/>
    </row>
    <row r="2203" spans="9:27" s="3" customFormat="1" ht="12.75">
      <c r="I2203" s="26"/>
      <c r="J2203" s="182"/>
      <c r="K2203" s="182"/>
      <c r="L2203" s="182"/>
      <c r="M2203" s="182"/>
      <c r="N2203" s="182"/>
      <c r="O2203" s="182"/>
      <c r="P2203" s="182"/>
      <c r="Q2203" s="182"/>
      <c r="R2203" s="182"/>
      <c r="S2203" s="182"/>
      <c r="T2203" s="182"/>
      <c r="U2203" s="182"/>
      <c r="V2203" s="182"/>
      <c r="W2203" s="182"/>
      <c r="X2203" s="182"/>
      <c r="Y2203" s="182"/>
      <c r="AA2203" s="183"/>
    </row>
  </sheetData>
  <sheetProtection formatColumns="0" selectLockedCells="1"/>
  <mergeCells count="33">
    <mergeCell ref="C72:G72"/>
    <mergeCell ref="C73:G73"/>
    <mergeCell ref="C61:E61"/>
    <mergeCell ref="A81:E81"/>
    <mergeCell ref="A83:E83"/>
    <mergeCell ref="A87:E87"/>
    <mergeCell ref="F48:G48"/>
    <mergeCell ref="B42:C42"/>
    <mergeCell ref="C71:G71"/>
    <mergeCell ref="F49:G49"/>
    <mergeCell ref="C68:G68"/>
    <mergeCell ref="C69:G69"/>
    <mergeCell ref="C70:G70"/>
    <mergeCell ref="C48:C49"/>
    <mergeCell ref="B85:E85"/>
    <mergeCell ref="B20:C20"/>
    <mergeCell ref="B38:C38"/>
    <mergeCell ref="B17:C17"/>
    <mergeCell ref="B23:C23"/>
    <mergeCell ref="B29:C29"/>
    <mergeCell ref="B27:C27"/>
    <mergeCell ref="B35:C35"/>
    <mergeCell ref="B25:C25"/>
    <mergeCell ref="B26:C26"/>
    <mergeCell ref="B21:C21"/>
    <mergeCell ref="V2:W2"/>
    <mergeCell ref="V7:W7"/>
    <mergeCell ref="B15:C15"/>
    <mergeCell ref="B18:C18"/>
    <mergeCell ref="B19:C19"/>
    <mergeCell ref="F3:L3"/>
    <mergeCell ref="F7:L8"/>
    <mergeCell ref="F5:L5"/>
  </mergeCells>
  <printOptions horizontalCentered="1"/>
  <pageMargins left="0.25" right="0.25" top="1.23" bottom="1" header="0.5" footer="0.5"/>
  <pageSetup fitToHeight="1" fitToWidth="1" horizontalDpi="600" verticalDpi="600" orientation="portrait" scale="55" r:id="rId3"/>
  <headerFooter alignWithMargins="0">
    <oddHeader>&amp;C&amp;"Arial,Bold"&amp;14&amp;E
A. James Clark School of Engineering
University of Maryland
MURI Proposal Budget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="85" zoomScaleNormal="85" zoomScalePageLayoutView="0" workbookViewId="0" topLeftCell="A1">
      <selection activeCell="K49" sqref="K49"/>
    </sheetView>
  </sheetViews>
  <sheetFormatPr defaultColWidth="9.140625" defaultRowHeight="12.75"/>
  <cols>
    <col min="1" max="1" width="39.57421875" style="36" customWidth="1"/>
    <col min="2" max="2" width="9.28125" style="36" bestFit="1" customWidth="1"/>
    <col min="3" max="3" width="10.28125" style="36" bestFit="1" customWidth="1"/>
    <col min="4" max="4" width="1.8515625" style="36" customWidth="1"/>
    <col min="5" max="5" width="10.140625" style="36" bestFit="1" customWidth="1"/>
    <col min="6" max="6" width="1.8515625" style="36" customWidth="1"/>
    <col min="7" max="7" width="10.140625" style="36" bestFit="1" customWidth="1"/>
    <col min="8" max="8" width="1.8515625" style="36" customWidth="1"/>
    <col min="9" max="9" width="10.140625" style="36" bestFit="1" customWidth="1"/>
    <col min="10" max="10" width="1.8515625" style="36" customWidth="1"/>
    <col min="11" max="11" width="10.140625" style="36" bestFit="1" customWidth="1"/>
    <col min="12" max="12" width="1.8515625" style="36" customWidth="1"/>
    <col min="13" max="13" width="10.140625" style="36" bestFit="1" customWidth="1"/>
    <col min="14" max="14" width="9.140625" style="36" customWidth="1"/>
    <col min="15" max="15" width="10.28125" style="36" customWidth="1"/>
    <col min="16" max="16" width="10.140625" style="36" customWidth="1"/>
    <col min="17" max="17" width="11.00390625" style="36" customWidth="1"/>
    <col min="18" max="18" width="10.28125" style="36" customWidth="1"/>
    <col min="19" max="19" width="10.8515625" style="36" customWidth="1"/>
    <col min="20" max="20" width="9.140625" style="36" customWidth="1"/>
    <col min="21" max="21" width="10.140625" style="36" customWidth="1"/>
    <col min="22" max="22" width="9.140625" style="36" customWidth="1"/>
    <col min="23" max="23" width="10.00390625" style="36" customWidth="1"/>
    <col min="24" max="16384" width="9.140625" style="36" customWidth="1"/>
  </cols>
  <sheetData>
    <row r="1" spans="1:13" ht="18.75">
      <c r="A1" s="55" t="s">
        <v>100</v>
      </c>
      <c r="B1" s="56"/>
      <c r="C1" s="56"/>
      <c r="D1" s="57"/>
      <c r="E1" s="56"/>
      <c r="F1" s="57"/>
      <c r="G1" s="56"/>
      <c r="H1" s="57"/>
      <c r="I1" s="56"/>
      <c r="J1" s="57"/>
      <c r="K1" s="56"/>
      <c r="L1" s="57"/>
      <c r="M1" s="58"/>
    </row>
    <row r="2" spans="1:13" ht="15">
      <c r="A2" s="59"/>
      <c r="B2" s="60"/>
      <c r="C2" s="61" t="s">
        <v>73</v>
      </c>
      <c r="D2" s="62"/>
      <c r="E2" s="61" t="s">
        <v>90</v>
      </c>
      <c r="F2" s="62"/>
      <c r="G2" s="61" t="s">
        <v>75</v>
      </c>
      <c r="H2" s="62"/>
      <c r="I2" s="61" t="s">
        <v>91</v>
      </c>
      <c r="J2" s="62"/>
      <c r="K2" s="61" t="s">
        <v>77</v>
      </c>
      <c r="L2" s="62"/>
      <c r="M2" s="63" t="s">
        <v>0</v>
      </c>
    </row>
    <row r="3" spans="1:13" ht="15">
      <c r="A3" s="59"/>
      <c r="B3" s="60"/>
      <c r="C3" s="64"/>
      <c r="D3" s="62"/>
      <c r="E3" s="64"/>
      <c r="F3" s="62"/>
      <c r="G3" s="64"/>
      <c r="H3" s="62"/>
      <c r="I3" s="64"/>
      <c r="J3" s="62"/>
      <c r="K3" s="64"/>
      <c r="L3" s="62"/>
      <c r="M3" s="65"/>
    </row>
    <row r="4" spans="1:13" ht="15">
      <c r="A4" s="59" t="s">
        <v>45</v>
      </c>
      <c r="B4" s="60"/>
      <c r="C4" s="37">
        <f>'Budget Template'!I88</f>
        <v>1103779.7039999994</v>
      </c>
      <c r="D4" s="62"/>
      <c r="E4" s="37">
        <f>'Budget Template'!K88</f>
        <v>1183110.0921600002</v>
      </c>
      <c r="F4" s="62"/>
      <c r="G4" s="37">
        <f>'Budget Template'!M88</f>
        <v>1210569.5358464003</v>
      </c>
      <c r="H4" s="62"/>
      <c r="I4" s="37">
        <f>'Budget Template'!O88</f>
        <v>1239831.7476802552</v>
      </c>
      <c r="J4" s="62"/>
      <c r="K4" s="37">
        <f>'Budget Template'!Q88</f>
        <v>1286573.6618114666</v>
      </c>
      <c r="L4" s="62"/>
      <c r="M4" s="38">
        <f>SUM(C4:K4)</f>
        <v>6023864.741498121</v>
      </c>
    </row>
    <row r="5" spans="1:13" ht="15">
      <c r="A5" s="59"/>
      <c r="B5" s="60"/>
      <c r="C5" s="60"/>
      <c r="D5" s="62"/>
      <c r="E5" s="60"/>
      <c r="F5" s="62"/>
      <c r="G5" s="60"/>
      <c r="H5" s="62"/>
      <c r="I5" s="60"/>
      <c r="J5" s="62"/>
      <c r="K5" s="60"/>
      <c r="L5" s="62"/>
      <c r="M5" s="67"/>
    </row>
    <row r="6" spans="1:13" ht="15">
      <c r="A6" s="68" t="s">
        <v>92</v>
      </c>
      <c r="B6" s="32">
        <v>0.12</v>
      </c>
      <c r="C6" s="28">
        <f>'Budget Template'!I90</f>
        <v>132453.56447999994</v>
      </c>
      <c r="D6" s="62"/>
      <c r="E6" s="28">
        <f>'Budget Template'!K90</f>
        <v>141973.21105920002</v>
      </c>
      <c r="F6" s="62"/>
      <c r="G6" s="28">
        <f>'Budget Template'!M90</f>
        <v>145268.34430156802</v>
      </c>
      <c r="H6" s="62"/>
      <c r="I6" s="28">
        <f>'Budget Template'!O90</f>
        <v>148779.80972163062</v>
      </c>
      <c r="J6" s="62"/>
      <c r="K6" s="28">
        <f>'Budget Template'!Q90</f>
        <v>154388.83941737597</v>
      </c>
      <c r="L6" s="62"/>
      <c r="M6" s="39">
        <f>SUM(C6:K6)</f>
        <v>722863.7689797746</v>
      </c>
    </row>
    <row r="7" spans="1:13" ht="15">
      <c r="A7" s="59"/>
      <c r="B7" s="60"/>
      <c r="C7" s="60"/>
      <c r="D7" s="62"/>
      <c r="E7" s="60"/>
      <c r="F7" s="62"/>
      <c r="G7" s="60"/>
      <c r="H7" s="62"/>
      <c r="I7" s="60"/>
      <c r="J7" s="62"/>
      <c r="K7" s="60"/>
      <c r="L7" s="62"/>
      <c r="M7" s="67"/>
    </row>
    <row r="8" spans="1:13" ht="15">
      <c r="A8" s="69" t="s">
        <v>46</v>
      </c>
      <c r="B8" s="64"/>
      <c r="C8" s="60"/>
      <c r="D8" s="62"/>
      <c r="E8" s="60"/>
      <c r="F8" s="62"/>
      <c r="G8" s="60"/>
      <c r="H8" s="62"/>
      <c r="I8" s="60"/>
      <c r="J8" s="62"/>
      <c r="K8" s="60"/>
      <c r="L8" s="62"/>
      <c r="M8" s="67"/>
    </row>
    <row r="9" spans="1:20" ht="20.25" customHeight="1">
      <c r="A9" s="59" t="s">
        <v>9</v>
      </c>
      <c r="B9" s="64"/>
      <c r="C9" s="37">
        <v>0</v>
      </c>
      <c r="D9" s="62"/>
      <c r="E9" s="37">
        <v>0</v>
      </c>
      <c r="F9" s="62"/>
      <c r="G9" s="37">
        <v>0</v>
      </c>
      <c r="H9" s="62"/>
      <c r="I9" s="37">
        <v>0</v>
      </c>
      <c r="J9" s="62"/>
      <c r="K9" s="37">
        <v>0</v>
      </c>
      <c r="L9" s="62"/>
      <c r="M9" s="38">
        <f>SUM(C9:K9)</f>
        <v>0</v>
      </c>
      <c r="O9" s="40"/>
      <c r="P9" s="40"/>
      <c r="Q9" s="40"/>
      <c r="R9" s="40"/>
      <c r="S9" s="40"/>
      <c r="T9" s="40"/>
    </row>
    <row r="10" spans="1:20" ht="15">
      <c r="A10" s="59" t="s">
        <v>47</v>
      </c>
      <c r="B10" s="64"/>
      <c r="C10" s="37">
        <v>10000</v>
      </c>
      <c r="D10" s="62"/>
      <c r="E10" s="37">
        <v>10000</v>
      </c>
      <c r="F10" s="62"/>
      <c r="G10" s="37">
        <v>10000</v>
      </c>
      <c r="H10" s="62"/>
      <c r="I10" s="37">
        <v>10000</v>
      </c>
      <c r="J10" s="62"/>
      <c r="K10" s="37">
        <v>10000</v>
      </c>
      <c r="L10" s="62"/>
      <c r="M10" s="38">
        <f>SUM(C10:K10)</f>
        <v>50000</v>
      </c>
      <c r="O10" s="29"/>
      <c r="P10" s="29"/>
      <c r="Q10" s="29"/>
      <c r="R10" s="29"/>
      <c r="S10" s="29"/>
      <c r="T10" s="40"/>
    </row>
    <row r="11" spans="1:20" ht="15">
      <c r="A11" s="59" t="s">
        <v>102</v>
      </c>
      <c r="B11" s="60"/>
      <c r="C11" s="37">
        <f>'Budget Template'!$E$32*C14</f>
        <v>31964</v>
      </c>
      <c r="D11" s="62"/>
      <c r="E11" s="37">
        <f>C11*(1+'Budget Template'!$Q$10)*E14</f>
        <v>33242.56</v>
      </c>
      <c r="F11" s="62"/>
      <c r="G11" s="37">
        <f>E11*(1+'Budget Template'!$Q$10)*G14</f>
        <v>34572.2624</v>
      </c>
      <c r="H11" s="62"/>
      <c r="I11" s="37">
        <f>G11*(1+'Budget Template'!$Q$10)*I14</f>
        <v>35955.152896</v>
      </c>
      <c r="J11" s="62"/>
      <c r="K11" s="37">
        <f>I11*(1+'Budget Template'!$Q$10)*K14</f>
        <v>37393.35901184</v>
      </c>
      <c r="L11" s="62"/>
      <c r="M11" s="38">
        <f>SUM(C11:K11)</f>
        <v>173127.33430784004</v>
      </c>
      <c r="O11" s="41"/>
      <c r="P11" s="41"/>
      <c r="Q11" s="41"/>
      <c r="R11" s="41"/>
      <c r="S11" s="41"/>
      <c r="T11" s="40"/>
    </row>
    <row r="12" spans="1:20" ht="15">
      <c r="A12" s="59"/>
      <c r="B12" s="60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70"/>
      <c r="O12" s="41"/>
      <c r="P12" s="41"/>
      <c r="Q12" s="41"/>
      <c r="R12" s="41"/>
      <c r="S12" s="41"/>
      <c r="T12" s="40"/>
    </row>
    <row r="13" spans="1:19" ht="30.75" thickBot="1">
      <c r="A13" s="59"/>
      <c r="B13" s="60"/>
      <c r="C13" s="42" t="s">
        <v>93</v>
      </c>
      <c r="D13" s="66"/>
      <c r="E13" s="42" t="s">
        <v>94</v>
      </c>
      <c r="F13" s="66"/>
      <c r="G13" s="42" t="s">
        <v>95</v>
      </c>
      <c r="H13" s="66"/>
      <c r="I13" s="42" t="s">
        <v>96</v>
      </c>
      <c r="J13" s="66"/>
      <c r="K13" s="42" t="s">
        <v>97</v>
      </c>
      <c r="L13" s="62"/>
      <c r="M13" s="70"/>
      <c r="O13" s="43"/>
      <c r="P13" s="43"/>
      <c r="Q13" s="43"/>
      <c r="R13" s="43"/>
      <c r="S13" s="43"/>
    </row>
    <row r="14" spans="1:19" ht="15">
      <c r="A14" s="59"/>
      <c r="B14" s="60"/>
      <c r="C14" s="44">
        <v>1</v>
      </c>
      <c r="D14" s="62"/>
      <c r="E14" s="44">
        <v>1</v>
      </c>
      <c r="F14" s="62"/>
      <c r="G14" s="44">
        <v>1</v>
      </c>
      <c r="H14" s="62"/>
      <c r="I14" s="44">
        <v>1</v>
      </c>
      <c r="J14" s="62"/>
      <c r="K14" s="44">
        <v>1</v>
      </c>
      <c r="L14" s="62"/>
      <c r="M14" s="70"/>
      <c r="O14" s="43"/>
      <c r="P14" s="43"/>
      <c r="Q14" s="43"/>
      <c r="R14" s="43"/>
      <c r="S14" s="43"/>
    </row>
    <row r="15" spans="1:13" ht="15">
      <c r="A15" s="59"/>
      <c r="B15" s="60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70"/>
    </row>
    <row r="16" spans="1:13" ht="15">
      <c r="A16" s="59" t="s">
        <v>10</v>
      </c>
      <c r="B16" s="60"/>
      <c r="C16" s="37">
        <f>(C9*'Budget Template'!$Q$3+C10*'Budget Template'!$Q$4+C11*'Budget Template'!$Q$5)</f>
        <v>12589.199999999999</v>
      </c>
      <c r="D16" s="62"/>
      <c r="E16" s="37">
        <f>(E9*'Budget Template'!$Q$3+E10*'Budget Template'!$Q$4+E11*'Budget Template'!$Q$5)</f>
        <v>12972.767999999998</v>
      </c>
      <c r="F16" s="62"/>
      <c r="G16" s="37">
        <f>(G9*'Budget Template'!$Q$3+G10*'Budget Template'!$Q$4+G11*'Budget Template'!$Q$5)</f>
        <v>13371.67872</v>
      </c>
      <c r="H16" s="62"/>
      <c r="I16" s="37">
        <f>(I9*'Budget Template'!$Q$3+I10*'Budget Template'!$Q$4+I11*'Budget Template'!$Q$5)</f>
        <v>13786.5458688</v>
      </c>
      <c r="J16" s="62"/>
      <c r="K16" s="37">
        <f>(K9*'Budget Template'!$Q$3+K10*'Budget Template'!$Q$4+K11*'Budget Template'!$Q$5)</f>
        <v>14218.007703552</v>
      </c>
      <c r="L16" s="62"/>
      <c r="M16" s="38">
        <f>SUM(C16:K16)</f>
        <v>66938.200292352</v>
      </c>
    </row>
    <row r="17" spans="1:13" ht="15">
      <c r="A17" s="59" t="s">
        <v>48</v>
      </c>
      <c r="B17" s="60"/>
      <c r="C17" s="37">
        <f>(SUM('Budget Template'!F48:G48)*SUM('Budget Template'!F49:G49))*C14</f>
        <v>12640</v>
      </c>
      <c r="D17" s="62"/>
      <c r="E17" s="37">
        <f>C17*(1+'Budget Template'!$Q$11)*E14</f>
        <v>13398.400000000001</v>
      </c>
      <c r="F17" s="62"/>
      <c r="G17" s="37">
        <f>E17*(1+'Budget Template'!$Q$11)*G14</f>
        <v>14202.304000000002</v>
      </c>
      <c r="H17" s="62"/>
      <c r="I17" s="37">
        <f>G17*(1+'Budget Template'!$Q$11)*I14</f>
        <v>15054.442240000002</v>
      </c>
      <c r="J17" s="62"/>
      <c r="K17" s="37">
        <f>I17*(1+'Budget Template'!$Q$11)*K14</f>
        <v>15957.708774400004</v>
      </c>
      <c r="L17" s="62"/>
      <c r="M17" s="38">
        <f>SUM(C17:K17)</f>
        <v>71252.85501440002</v>
      </c>
    </row>
    <row r="18" spans="1:13" ht="15">
      <c r="A18" s="59"/>
      <c r="B18" s="60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70"/>
    </row>
    <row r="19" spans="1:13" ht="15">
      <c r="A19" s="59" t="s">
        <v>49</v>
      </c>
      <c r="B19" s="60"/>
      <c r="C19" s="37">
        <v>10953.75</v>
      </c>
      <c r="D19" s="62"/>
      <c r="E19" s="37">
        <v>10636.5</v>
      </c>
      <c r="F19" s="62"/>
      <c r="G19" s="37">
        <f>12000-394.34</f>
        <v>11605.66</v>
      </c>
      <c r="H19" s="62"/>
      <c r="I19" s="37">
        <f>13000-334.5</f>
        <v>12665.5</v>
      </c>
      <c r="J19" s="62"/>
      <c r="K19" s="37">
        <v>15000</v>
      </c>
      <c r="L19" s="62"/>
      <c r="M19" s="38">
        <f>SUM(B19:K19)</f>
        <v>60861.41</v>
      </c>
    </row>
    <row r="20" spans="1:13" ht="15">
      <c r="A20" s="59" t="s">
        <v>17</v>
      </c>
      <c r="B20" s="60"/>
      <c r="C20" s="37">
        <v>10000</v>
      </c>
      <c r="D20" s="62"/>
      <c r="E20" s="37">
        <v>15000</v>
      </c>
      <c r="F20" s="62"/>
      <c r="G20" s="37">
        <v>15000</v>
      </c>
      <c r="H20" s="62"/>
      <c r="I20" s="37">
        <v>15000</v>
      </c>
      <c r="J20" s="62"/>
      <c r="K20" s="37">
        <f>15000-378.9</f>
        <v>14621.1</v>
      </c>
      <c r="L20" s="62"/>
      <c r="M20" s="38">
        <f>SUM(B20:K20)</f>
        <v>69621.1</v>
      </c>
    </row>
    <row r="21" spans="1:13" ht="15">
      <c r="A21" s="59" t="s">
        <v>4</v>
      </c>
      <c r="B21" s="60"/>
      <c r="C21" s="37">
        <v>10000</v>
      </c>
      <c r="D21" s="62"/>
      <c r="E21" s="37">
        <v>10000</v>
      </c>
      <c r="F21" s="62"/>
      <c r="G21" s="37">
        <v>10000</v>
      </c>
      <c r="H21" s="62"/>
      <c r="I21" s="37">
        <v>10000</v>
      </c>
      <c r="J21" s="62"/>
      <c r="K21" s="37">
        <v>10000</v>
      </c>
      <c r="L21" s="62"/>
      <c r="M21" s="38">
        <f>SUM(B21:K21)</f>
        <v>50000</v>
      </c>
    </row>
    <row r="22" spans="1:13" ht="15">
      <c r="A22" s="59"/>
      <c r="B22" s="60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70"/>
    </row>
    <row r="23" spans="1:13" ht="15">
      <c r="A23" s="59" t="s">
        <v>50</v>
      </c>
      <c r="B23" s="60"/>
      <c r="C23" s="37">
        <f>SUM(C9:C22)-C14</f>
        <v>98146.95</v>
      </c>
      <c r="D23" s="62"/>
      <c r="E23" s="37">
        <f>SUM(E9:E22)-E14</f>
        <v>105250.228</v>
      </c>
      <c r="F23" s="62"/>
      <c r="G23" s="37">
        <f>SUM(G9:G22)-G14</f>
        <v>108751.90512000001</v>
      </c>
      <c r="H23" s="62"/>
      <c r="I23" s="37">
        <f>SUM(I9:I22)-I14</f>
        <v>112461.6410048</v>
      </c>
      <c r="J23" s="62"/>
      <c r="K23" s="37">
        <f>SUM(K9:K22)-K14</f>
        <v>117190.17548979202</v>
      </c>
      <c r="L23" s="62"/>
      <c r="M23" s="38">
        <f>SUM(M9:M21)</f>
        <v>541800.8996145921</v>
      </c>
    </row>
    <row r="24" spans="1:13" ht="15">
      <c r="A24" s="59"/>
      <c r="B24" s="60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70"/>
    </row>
    <row r="25" spans="1:13" ht="15">
      <c r="A25" s="59" t="s">
        <v>51</v>
      </c>
      <c r="B25" s="60"/>
      <c r="C25" s="37">
        <f>(C23-C17-C21)*'Budget Template'!$E$82</f>
        <v>39263.614</v>
      </c>
      <c r="D25" s="62"/>
      <c r="E25" s="37">
        <f>(E23-E17-E21)*'Budget Template'!$E$82</f>
        <v>42562.950560000005</v>
      </c>
      <c r="F25" s="62"/>
      <c r="G25" s="37">
        <f>(G23-G17-G21)*'Budget Template'!$E$82</f>
        <v>43965.792582400005</v>
      </c>
      <c r="H25" s="62"/>
      <c r="I25" s="37">
        <f>(I23-I17-I21)*'Budget Template'!$E$82</f>
        <v>45451.743357695996</v>
      </c>
      <c r="J25" s="62"/>
      <c r="K25" s="37">
        <f>(K23-K17-K21)*'Budget Template'!$E$82</f>
        <v>47440.88269200385</v>
      </c>
      <c r="L25" s="62"/>
      <c r="M25" s="38">
        <f>(M23-M17-M21)*0.5</f>
        <v>210274.02230009602</v>
      </c>
    </row>
    <row r="26" spans="1:13" ht="15">
      <c r="A26" s="59"/>
      <c r="B26" s="60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70"/>
    </row>
    <row r="27" spans="1:24" ht="15">
      <c r="A27" s="59" t="s">
        <v>52</v>
      </c>
      <c r="B27" s="60"/>
      <c r="C27" s="37">
        <f>SUM(C23:C25)</f>
        <v>137410.564</v>
      </c>
      <c r="D27" s="62"/>
      <c r="E27" s="37">
        <f aca="true" t="shared" si="0" ref="E27:M27">SUM(E23:E25)</f>
        <v>147813.17856</v>
      </c>
      <c r="F27" s="62"/>
      <c r="G27" s="37">
        <f t="shared" si="0"/>
        <v>152717.6977024</v>
      </c>
      <c r="H27" s="62"/>
      <c r="I27" s="37">
        <f t="shared" si="0"/>
        <v>157913.384362496</v>
      </c>
      <c r="J27" s="62"/>
      <c r="K27" s="37">
        <f t="shared" si="0"/>
        <v>164631.05818179587</v>
      </c>
      <c r="L27" s="62"/>
      <c r="M27" s="38">
        <f t="shared" si="0"/>
        <v>752074.9219146881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5">
      <c r="A28" s="59"/>
      <c r="B28" s="60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70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1:13" ht="15">
      <c r="A29" s="45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/>
    </row>
    <row r="30" spans="1:13" ht="5.25" customHeight="1">
      <c r="A30" s="59"/>
      <c r="B30" s="60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70"/>
    </row>
    <row r="31" spans="1:13" ht="15">
      <c r="A31" s="69" t="s">
        <v>53</v>
      </c>
      <c r="B31" s="79"/>
      <c r="C31" s="30">
        <f>C23</f>
        <v>98146.95</v>
      </c>
      <c r="D31" s="62"/>
      <c r="E31" s="30">
        <f aca="true" t="shared" si="1" ref="E31:K31">E23</f>
        <v>105250.228</v>
      </c>
      <c r="F31" s="62"/>
      <c r="G31" s="30">
        <f t="shared" si="1"/>
        <v>108751.90512000001</v>
      </c>
      <c r="H31" s="62"/>
      <c r="I31" s="30">
        <f t="shared" si="1"/>
        <v>112461.6410048</v>
      </c>
      <c r="J31" s="62"/>
      <c r="K31" s="30">
        <f t="shared" si="1"/>
        <v>117190.17548979202</v>
      </c>
      <c r="L31" s="62"/>
      <c r="M31" s="49">
        <f>SUM(C31:K31)</f>
        <v>541800.8996145921</v>
      </c>
    </row>
    <row r="32" spans="1:13" ht="15">
      <c r="A32" s="71"/>
      <c r="B32" s="79"/>
      <c r="C32" s="80"/>
      <c r="D32" s="62"/>
      <c r="E32" s="80"/>
      <c r="F32" s="62"/>
      <c r="G32" s="80"/>
      <c r="H32" s="62"/>
      <c r="I32" s="80"/>
      <c r="J32" s="62"/>
      <c r="K32" s="80"/>
      <c r="L32" s="62"/>
      <c r="M32" s="81"/>
    </row>
    <row r="33" spans="1:13" ht="15">
      <c r="A33" s="72" t="s">
        <v>54</v>
      </c>
      <c r="B33" s="82" t="s">
        <v>55</v>
      </c>
      <c r="C33" s="80"/>
      <c r="D33" s="62"/>
      <c r="E33" s="80"/>
      <c r="F33" s="62"/>
      <c r="G33" s="80"/>
      <c r="H33" s="62"/>
      <c r="I33" s="80"/>
      <c r="J33" s="62"/>
      <c r="K33" s="80"/>
      <c r="L33" s="62"/>
      <c r="M33" s="81"/>
    </row>
    <row r="34" spans="1:13" ht="15">
      <c r="A34" s="59"/>
      <c r="B34" s="60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70"/>
    </row>
    <row r="35" spans="1:13" ht="15">
      <c r="A35" s="73" t="s">
        <v>88</v>
      </c>
      <c r="B35" s="50">
        <f aca="true" t="shared" si="2" ref="B35:B41">M35/$M$4</f>
        <v>0.01798848157669116</v>
      </c>
      <c r="C35" s="37">
        <f>$C$31*0.2</f>
        <v>19629.39</v>
      </c>
      <c r="D35" s="62"/>
      <c r="E35" s="37">
        <f>$E$31*0.2</f>
        <v>21050.0456</v>
      </c>
      <c r="F35" s="62"/>
      <c r="G35" s="37">
        <f>$G$31*0.2</f>
        <v>21750.381024000002</v>
      </c>
      <c r="H35" s="62"/>
      <c r="I35" s="37">
        <f>$I$31*0.2</f>
        <v>22492.32820096</v>
      </c>
      <c r="J35" s="62"/>
      <c r="K35" s="37">
        <f>$K$31*0.2</f>
        <v>23438.035097958404</v>
      </c>
      <c r="L35" s="62"/>
      <c r="M35" s="38">
        <f aca="true" t="shared" si="3" ref="M35:M41">SUM(C35:K35)</f>
        <v>108360.17992291841</v>
      </c>
    </row>
    <row r="36" spans="1:13" ht="15">
      <c r="A36" s="73" t="s">
        <v>89</v>
      </c>
      <c r="B36" s="50">
        <f t="shared" si="2"/>
        <v>0.01798848157669116</v>
      </c>
      <c r="C36" s="37">
        <f>$C$31*0.2</f>
        <v>19629.39</v>
      </c>
      <c r="D36" s="62"/>
      <c r="E36" s="37">
        <f>$E$31*0.2</f>
        <v>21050.0456</v>
      </c>
      <c r="F36" s="62"/>
      <c r="G36" s="37">
        <f>$G$31*0.2</f>
        <v>21750.381024000002</v>
      </c>
      <c r="H36" s="62"/>
      <c r="I36" s="37">
        <f>$I$31*0.2</f>
        <v>22492.32820096</v>
      </c>
      <c r="J36" s="62"/>
      <c r="K36" s="37">
        <f>$K$31*0.2</f>
        <v>23438.035097958404</v>
      </c>
      <c r="L36" s="62"/>
      <c r="M36" s="38">
        <f t="shared" si="3"/>
        <v>108360.17992291841</v>
      </c>
    </row>
    <row r="37" spans="1:13" ht="15">
      <c r="A37" s="73" t="s">
        <v>69</v>
      </c>
      <c r="B37" s="50">
        <f t="shared" si="2"/>
        <v>0.00899424078834558</v>
      </c>
      <c r="C37" s="37">
        <f>$C$31*0.1</f>
        <v>9814.695</v>
      </c>
      <c r="D37" s="62"/>
      <c r="E37" s="37">
        <f>$E$31*0.1</f>
        <v>10525.0228</v>
      </c>
      <c r="F37" s="62"/>
      <c r="G37" s="37">
        <f>$G$31*0.1</f>
        <v>10875.190512000001</v>
      </c>
      <c r="H37" s="62"/>
      <c r="I37" s="37">
        <f>$I$31*0.1</f>
        <v>11246.16410048</v>
      </c>
      <c r="J37" s="62"/>
      <c r="K37" s="37">
        <f>$K$31*0.1</f>
        <v>11719.017548979202</v>
      </c>
      <c r="L37" s="62"/>
      <c r="M37" s="38">
        <f t="shared" si="3"/>
        <v>54180.089961459205</v>
      </c>
    </row>
    <row r="38" spans="1:13" ht="15">
      <c r="A38" s="73" t="s">
        <v>70</v>
      </c>
      <c r="B38" s="50">
        <f t="shared" si="2"/>
        <v>0.00899424078834558</v>
      </c>
      <c r="C38" s="37">
        <f>$C$31*0.1</f>
        <v>9814.695</v>
      </c>
      <c r="D38" s="62"/>
      <c r="E38" s="37">
        <f>$E$31*0.1</f>
        <v>10525.0228</v>
      </c>
      <c r="F38" s="62"/>
      <c r="G38" s="37">
        <f>$G$31*0.1</f>
        <v>10875.190512000001</v>
      </c>
      <c r="H38" s="62"/>
      <c r="I38" s="37">
        <f>$I$31*0.1</f>
        <v>11246.16410048</v>
      </c>
      <c r="J38" s="62"/>
      <c r="K38" s="37">
        <f>$K$31*0.1</f>
        <v>11719.017548979202</v>
      </c>
      <c r="L38" s="62"/>
      <c r="M38" s="38">
        <f t="shared" si="3"/>
        <v>54180.089961459205</v>
      </c>
    </row>
    <row r="39" spans="1:13" ht="15">
      <c r="A39" s="73" t="s">
        <v>71</v>
      </c>
      <c r="B39" s="50">
        <f t="shared" si="2"/>
        <v>0.00899424078834558</v>
      </c>
      <c r="C39" s="37">
        <f>$C$31*0.1</f>
        <v>9814.695</v>
      </c>
      <c r="D39" s="62"/>
      <c r="E39" s="37">
        <f>$E$31*0.1</f>
        <v>10525.0228</v>
      </c>
      <c r="F39" s="62"/>
      <c r="G39" s="37">
        <f>$G$31*0.1</f>
        <v>10875.190512000001</v>
      </c>
      <c r="H39" s="62"/>
      <c r="I39" s="37">
        <f>$I$31*0.1</f>
        <v>11246.16410048</v>
      </c>
      <c r="J39" s="62"/>
      <c r="K39" s="37">
        <f>$K$31*0.1</f>
        <v>11719.017548979202</v>
      </c>
      <c r="L39" s="62"/>
      <c r="M39" s="38">
        <f t="shared" si="3"/>
        <v>54180.089961459205</v>
      </c>
    </row>
    <row r="40" spans="1:13" ht="15">
      <c r="A40" s="73" t="s">
        <v>72</v>
      </c>
      <c r="B40" s="50">
        <f t="shared" si="2"/>
        <v>0.00899424078834558</v>
      </c>
      <c r="C40" s="37">
        <f>$C$31*0.1</f>
        <v>9814.695</v>
      </c>
      <c r="D40" s="62"/>
      <c r="E40" s="37">
        <f>$E$31*0.1</f>
        <v>10525.0228</v>
      </c>
      <c r="F40" s="62"/>
      <c r="G40" s="37">
        <f>$G$31*0.1</f>
        <v>10875.190512000001</v>
      </c>
      <c r="H40" s="62"/>
      <c r="I40" s="37">
        <f>$I$31*0.1</f>
        <v>11246.16410048</v>
      </c>
      <c r="J40" s="62"/>
      <c r="K40" s="37">
        <f>$K$31*0.1</f>
        <v>11719.017548979202</v>
      </c>
      <c r="L40" s="62"/>
      <c r="M40" s="38">
        <f t="shared" si="3"/>
        <v>54180.089961459205</v>
      </c>
    </row>
    <row r="41" spans="1:13" ht="15">
      <c r="A41" s="73" t="s">
        <v>42</v>
      </c>
      <c r="B41" s="50">
        <f t="shared" si="2"/>
        <v>0.01798848157669116</v>
      </c>
      <c r="C41" s="37">
        <f>$C$31*0.2</f>
        <v>19629.39</v>
      </c>
      <c r="D41" s="62"/>
      <c r="E41" s="37">
        <f>$E$31*0.2</f>
        <v>21050.0456</v>
      </c>
      <c r="F41" s="62"/>
      <c r="G41" s="37">
        <f>$G$31*0.2</f>
        <v>21750.381024000002</v>
      </c>
      <c r="H41" s="62"/>
      <c r="I41" s="37">
        <f>$I$31*0.2</f>
        <v>22492.32820096</v>
      </c>
      <c r="J41" s="62"/>
      <c r="K41" s="37">
        <f>$K$31*0.2</f>
        <v>23438.035097958404</v>
      </c>
      <c r="L41" s="62"/>
      <c r="M41" s="38">
        <f t="shared" si="3"/>
        <v>108360.17992291841</v>
      </c>
    </row>
    <row r="42" spans="1:13" ht="15">
      <c r="A42" s="59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70"/>
    </row>
    <row r="43" spans="1:13" ht="15">
      <c r="A43" s="68" t="s">
        <v>56</v>
      </c>
      <c r="B43" s="31">
        <f>SUM(B35:B41)</f>
        <v>0.08994240788345581</v>
      </c>
      <c r="C43" s="28">
        <f>SUM(C35:C41)</f>
        <v>98146.95</v>
      </c>
      <c r="D43" s="62"/>
      <c r="E43" s="28">
        <f>SUM(E35:E41)</f>
        <v>105250.228</v>
      </c>
      <c r="F43" s="62"/>
      <c r="G43" s="28">
        <f aca="true" t="shared" si="4" ref="G43:M43">SUM(G35:G41)</f>
        <v>108751.90512000001</v>
      </c>
      <c r="H43" s="62"/>
      <c r="I43" s="28">
        <f t="shared" si="4"/>
        <v>112461.64100480001</v>
      </c>
      <c r="J43" s="62"/>
      <c r="K43" s="28">
        <f t="shared" si="4"/>
        <v>117190.17548979202</v>
      </c>
      <c r="L43" s="62"/>
      <c r="M43" s="39">
        <f t="shared" si="4"/>
        <v>541800.8996145921</v>
      </c>
    </row>
    <row r="44" spans="1:13" ht="15">
      <c r="A44" s="59"/>
      <c r="B44" s="7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70"/>
    </row>
    <row r="45" spans="1:13" ht="15">
      <c r="A45" s="59"/>
      <c r="B45" s="75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70"/>
    </row>
    <row r="46" spans="1:13" ht="15">
      <c r="A46" s="69" t="s">
        <v>57</v>
      </c>
      <c r="B46" s="60"/>
      <c r="C46" s="60"/>
      <c r="D46" s="62"/>
      <c r="E46" s="60"/>
      <c r="F46" s="62"/>
      <c r="G46" s="60"/>
      <c r="H46" s="62"/>
      <c r="I46" s="60"/>
      <c r="J46" s="62"/>
      <c r="K46" s="60"/>
      <c r="L46" s="62"/>
      <c r="M46" s="67"/>
    </row>
    <row r="47" spans="1:13" ht="15">
      <c r="A47" s="59"/>
      <c r="B47" s="60"/>
      <c r="C47" s="60"/>
      <c r="D47" s="62"/>
      <c r="E47" s="60"/>
      <c r="F47" s="62"/>
      <c r="G47" s="60"/>
      <c r="H47" s="62"/>
      <c r="I47" s="60"/>
      <c r="J47" s="62"/>
      <c r="K47" s="60"/>
      <c r="L47" s="62"/>
      <c r="M47" s="67"/>
    </row>
    <row r="48" spans="1:13" ht="1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7"/>
    </row>
    <row r="49" spans="1:13" ht="1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7"/>
    </row>
    <row r="50" spans="1:13" ht="1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7"/>
    </row>
    <row r="51" spans="1:13" ht="15.75" thickBot="1">
      <c r="A51" s="74"/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8"/>
    </row>
  </sheetData>
  <sheetProtection/>
  <printOptions horizontalCentered="1"/>
  <pageMargins left="0" right="0" top="0.75" bottom="0.75" header="0.3" footer="0.3"/>
  <pageSetup fitToWidth="0" horizontalDpi="600" verticalDpi="600" orientation="portrait" scale="85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Systems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tmcraft</dc:creator>
  <cp:keywords/>
  <dc:description/>
  <cp:lastModifiedBy>Teresa Susan Moore</cp:lastModifiedBy>
  <cp:lastPrinted>2010-04-20T13:51:19Z</cp:lastPrinted>
  <dcterms:created xsi:type="dcterms:W3CDTF">1999-11-17T19:03:23Z</dcterms:created>
  <dcterms:modified xsi:type="dcterms:W3CDTF">2016-02-02T18:24:57Z</dcterms:modified>
  <cp:category/>
  <cp:version/>
  <cp:contentType/>
  <cp:contentStatus/>
</cp:coreProperties>
</file>